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65" windowWidth="12120" windowHeight="7950" tabRatio="874" activeTab="5"/>
  </bookViews>
  <sheets>
    <sheet name="shyb" sheetId="1" r:id="rId1"/>
    <sheet name="tlak" sheetId="2" r:id="rId2"/>
    <sheet name="trojskok" sheetId="3" r:id="rId3"/>
    <sheet name="vznos" sheetId="5" r:id="rId4"/>
    <sheet name="V. listina chlapci" sheetId="13" r:id="rId5"/>
    <sheet name="Výsledky chlapci" sheetId="16" r:id="rId6"/>
    <sheet name="hod" sheetId="7" r:id="rId7"/>
    <sheet name="šplh" sheetId="8" r:id="rId8"/>
    <sheet name="trojskoky" sheetId="9" r:id="rId9"/>
    <sheet name="l-s" sheetId="10" r:id="rId10"/>
    <sheet name="V.listina dívky" sheetId="12" r:id="rId11"/>
    <sheet name="Výsledky dívky" sheetId="15" r:id="rId12"/>
    <sheet name="družstva" sheetId="17" r:id="rId13"/>
  </sheets>
  <definedNames>
    <definedName name="_xlnm._FilterDatabase" localSheetId="1" hidden="1">tlak!$A$6:$F$25</definedName>
    <definedName name="_xlnm.Print_Area" localSheetId="12">družstva!$A$1:$C$30</definedName>
    <definedName name="_xlnm.Print_Area" localSheetId="6">hod!$A$1:$I$56</definedName>
    <definedName name="_xlnm.Print_Area" localSheetId="9">'l-s'!$A$1:$G$57</definedName>
    <definedName name="_xlnm.Print_Area" localSheetId="0">shyb!$A$1:$G$65</definedName>
    <definedName name="_xlnm.Print_Area" localSheetId="7">šplh!$A$1:$H$57</definedName>
    <definedName name="_xlnm.Print_Area" localSheetId="1">tlak!$A$1:$G$65</definedName>
    <definedName name="_xlnm.Print_Area" localSheetId="2">trojskok!$A$1:$I$65</definedName>
    <definedName name="_xlnm.Print_Area" localSheetId="8">trojskoky!$A$1:$I$56</definedName>
    <definedName name="_xlnm.Print_Area" localSheetId="3">vznos!$A$1:$G$65</definedName>
  </definedNames>
  <calcPr calcId="145621"/>
</workbook>
</file>

<file path=xl/calcChain.xml><?xml version="1.0" encoding="utf-8"?>
<calcChain xmlns="http://schemas.openxmlformats.org/spreadsheetml/2006/main">
  <c r="Q43" i="16" l="1"/>
  <c r="Q22" i="16"/>
  <c r="Q23" i="16"/>
  <c r="Q41" i="16"/>
  <c r="Q16" i="15"/>
  <c r="Q18" i="15"/>
  <c r="Q27" i="15"/>
  <c r="Q20" i="15"/>
  <c r="Q12" i="15"/>
  <c r="Q15" i="15"/>
  <c r="Q10" i="15"/>
  <c r="Q13" i="15"/>
  <c r="Q26" i="15"/>
  <c r="Q21" i="15"/>
  <c r="Q28" i="15"/>
  <c r="Q23" i="15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7" i="8"/>
  <c r="G18" i="8"/>
  <c r="G17" i="8"/>
  <c r="G16" i="8"/>
  <c r="N20" i="7"/>
  <c r="L20" i="7"/>
  <c r="M20" i="7" s="1"/>
  <c r="J20" i="7"/>
  <c r="H20" i="7"/>
  <c r="N19" i="7"/>
  <c r="M19" i="7"/>
  <c r="L19" i="7"/>
  <c r="J19" i="7"/>
  <c r="L8" i="7"/>
  <c r="L9" i="7"/>
  <c r="L10" i="7"/>
  <c r="L11" i="7"/>
  <c r="L13" i="7"/>
  <c r="L12" i="7"/>
  <c r="L14" i="7"/>
  <c r="L15" i="7"/>
  <c r="L16" i="7"/>
  <c r="L17" i="7"/>
  <c r="L18" i="7"/>
  <c r="L21" i="7"/>
  <c r="L22" i="7"/>
  <c r="L23" i="7"/>
  <c r="L24" i="7"/>
  <c r="L25" i="7"/>
  <c r="L26" i="7"/>
  <c r="N41" i="3"/>
  <c r="N42" i="3"/>
  <c r="N43" i="3"/>
  <c r="N44" i="3"/>
  <c r="N45" i="3"/>
  <c r="N46" i="3"/>
  <c r="N47" i="3"/>
  <c r="N48" i="3"/>
  <c r="N49" i="3"/>
  <c r="L41" i="3"/>
  <c r="M41" i="3" s="1"/>
  <c r="L42" i="3"/>
  <c r="L43" i="3"/>
  <c r="M43" i="3" s="1"/>
  <c r="L44" i="3"/>
  <c r="M44" i="3" s="1"/>
  <c r="L45" i="3"/>
  <c r="L46" i="3"/>
  <c r="L47" i="3"/>
  <c r="M47" i="3" s="1"/>
  <c r="L48" i="3"/>
  <c r="M48" i="3" s="1"/>
  <c r="L49" i="3"/>
  <c r="M49" i="3" s="1"/>
  <c r="M46" i="3" l="1"/>
  <c r="M42" i="3"/>
  <c r="M45" i="3"/>
  <c r="M12" i="13"/>
  <c r="M14" i="12"/>
  <c r="Q13" i="13"/>
  <c r="Q17" i="13"/>
  <c r="Q21" i="13"/>
  <c r="Q25" i="13"/>
  <c r="Q29" i="13"/>
  <c r="Q33" i="13"/>
  <c r="Q37" i="13"/>
  <c r="Q41" i="13"/>
  <c r="Q9" i="13"/>
  <c r="M38" i="13"/>
  <c r="M39" i="13"/>
  <c r="M40" i="13"/>
  <c r="N23" i="3"/>
  <c r="N20" i="3"/>
  <c r="N17" i="3"/>
  <c r="L23" i="3"/>
  <c r="L20" i="3"/>
  <c r="L17" i="3"/>
  <c r="F32" i="5"/>
  <c r="F18" i="2"/>
  <c r="F16" i="2"/>
  <c r="F38" i="2"/>
  <c r="F21" i="1"/>
  <c r="F15" i="1"/>
  <c r="F33" i="1"/>
  <c r="N22" i="3"/>
  <c r="N30" i="3"/>
  <c r="N8" i="3"/>
  <c r="N40" i="3"/>
  <c r="N11" i="3"/>
  <c r="N14" i="3"/>
  <c r="N33" i="3"/>
  <c r="N36" i="3"/>
  <c r="L22" i="3"/>
  <c r="M22" i="3" s="1"/>
  <c r="L30" i="3"/>
  <c r="M30" i="3" s="1"/>
  <c r="L8" i="3"/>
  <c r="M8" i="3" s="1"/>
  <c r="L40" i="3"/>
  <c r="M40" i="3" s="1"/>
  <c r="L11" i="3"/>
  <c r="M11" i="3" s="1"/>
  <c r="L14" i="3"/>
  <c r="M14" i="3" s="1"/>
  <c r="L33" i="3"/>
  <c r="M33" i="3" s="1"/>
  <c r="L36" i="3"/>
  <c r="J11" i="3"/>
  <c r="J14" i="3"/>
  <c r="J33" i="3"/>
  <c r="F25" i="5"/>
  <c r="F36" i="5"/>
  <c r="F38" i="5"/>
  <c r="M37" i="13"/>
  <c r="M20" i="3" l="1"/>
  <c r="O37" i="13"/>
  <c r="M23" i="3"/>
  <c r="M17" i="3"/>
  <c r="M36" i="3"/>
  <c r="N26" i="3"/>
  <c r="N21" i="3"/>
  <c r="N10" i="3"/>
  <c r="N25" i="3"/>
  <c r="N34" i="3"/>
  <c r="N35" i="3"/>
  <c r="L26" i="3"/>
  <c r="L21" i="3"/>
  <c r="L10" i="3"/>
  <c r="L25" i="3"/>
  <c r="L34" i="3"/>
  <c r="L35" i="3"/>
  <c r="Q13" i="12"/>
  <c r="Q17" i="12"/>
  <c r="Q21" i="12"/>
  <c r="Q25" i="12"/>
  <c r="Q29" i="12"/>
  <c r="Q9" i="12"/>
  <c r="N7" i="9"/>
  <c r="N21" i="9"/>
  <c r="N18" i="9"/>
  <c r="N8" i="9"/>
  <c r="L7" i="9"/>
  <c r="M7" i="9" s="1"/>
  <c r="L21" i="9"/>
  <c r="L18" i="9"/>
  <c r="L8" i="9"/>
  <c r="M8" i="9" s="1"/>
  <c r="N14" i="7"/>
  <c r="M14" i="7" s="1"/>
  <c r="N26" i="7"/>
  <c r="M26" i="7" s="1"/>
  <c r="N12" i="7"/>
  <c r="N22" i="7"/>
  <c r="N16" i="7"/>
  <c r="M16" i="7" s="1"/>
  <c r="N21" i="7"/>
  <c r="N7" i="7"/>
  <c r="N13" i="7"/>
  <c r="N24" i="7"/>
  <c r="M24" i="7" s="1"/>
  <c r="L7" i="7"/>
  <c r="M13" i="7" l="1"/>
  <c r="M22" i="7"/>
  <c r="M7" i="7"/>
  <c r="M21" i="7"/>
  <c r="M12" i="7"/>
  <c r="M21" i="9"/>
  <c r="M10" i="3"/>
  <c r="M34" i="3"/>
  <c r="M26" i="3"/>
  <c r="M21" i="3"/>
  <c r="M18" i="9"/>
  <c r="M25" i="3"/>
  <c r="M35" i="3"/>
  <c r="N26" i="9"/>
  <c r="N15" i="9"/>
  <c r="N12" i="9"/>
  <c r="N16" i="9"/>
  <c r="N13" i="9"/>
  <c r="N11" i="9"/>
  <c r="L26" i="9"/>
  <c r="L15" i="9"/>
  <c r="L12" i="9"/>
  <c r="L16" i="9"/>
  <c r="L13" i="9"/>
  <c r="L11" i="9"/>
  <c r="M13" i="9" l="1"/>
  <c r="M26" i="9"/>
  <c r="M11" i="9"/>
  <c r="M16" i="9"/>
  <c r="M12" i="9"/>
  <c r="M15" i="9"/>
  <c r="G12" i="8"/>
  <c r="G25" i="8"/>
  <c r="G11" i="8"/>
  <c r="G8" i="8"/>
  <c r="G10" i="8"/>
  <c r="G7" i="8"/>
  <c r="G19" i="8"/>
  <c r="F24" i="10"/>
  <c r="N17" i="7" l="1"/>
  <c r="N25" i="7"/>
  <c r="N8" i="7"/>
  <c r="N11" i="7"/>
  <c r="N10" i="7"/>
  <c r="N15" i="7"/>
  <c r="N23" i="7"/>
  <c r="N9" i="7"/>
  <c r="N18" i="7"/>
  <c r="N24" i="9"/>
  <c r="N20" i="9"/>
  <c r="N14" i="9"/>
  <c r="N9" i="9"/>
  <c r="N22" i="9"/>
  <c r="N10" i="9"/>
  <c r="N17" i="9"/>
  <c r="N23" i="9"/>
  <c r="N25" i="9"/>
  <c r="L24" i="9"/>
  <c r="L20" i="9"/>
  <c r="L14" i="9"/>
  <c r="M14" i="9" s="1"/>
  <c r="L9" i="9"/>
  <c r="M9" i="9" s="1"/>
  <c r="L22" i="9"/>
  <c r="L10" i="9"/>
  <c r="L17" i="9"/>
  <c r="L23" i="9"/>
  <c r="L25" i="9"/>
  <c r="N19" i="9"/>
  <c r="L19" i="9"/>
  <c r="N16" i="3"/>
  <c r="N15" i="3"/>
  <c r="N24" i="3"/>
  <c r="N7" i="3"/>
  <c r="N31" i="3"/>
  <c r="N32" i="3"/>
  <c r="N19" i="3"/>
  <c r="N13" i="3"/>
  <c r="N6" i="3"/>
  <c r="N27" i="3"/>
  <c r="N12" i="3"/>
  <c r="N38" i="3"/>
  <c r="N39" i="3"/>
  <c r="N29" i="3"/>
  <c r="N28" i="3"/>
  <c r="N37" i="3"/>
  <c r="N9" i="3"/>
  <c r="L16" i="3"/>
  <c r="L15" i="3"/>
  <c r="L24" i="3"/>
  <c r="L7" i="3"/>
  <c r="M7" i="3" s="1"/>
  <c r="L31" i="3"/>
  <c r="M31" i="3" s="1"/>
  <c r="L32" i="3"/>
  <c r="L19" i="3"/>
  <c r="L13" i="3"/>
  <c r="M13" i="3" s="1"/>
  <c r="L6" i="3"/>
  <c r="L27" i="3"/>
  <c r="L12" i="3"/>
  <c r="L38" i="3"/>
  <c r="L39" i="3"/>
  <c r="M39" i="3" s="1"/>
  <c r="L29" i="3"/>
  <c r="L28" i="3"/>
  <c r="L37" i="3"/>
  <c r="M37" i="3" s="1"/>
  <c r="L9" i="3"/>
  <c r="M9" i="3" s="1"/>
  <c r="N18" i="3"/>
  <c r="L18" i="3"/>
  <c r="M19" i="9" l="1"/>
  <c r="M8" i="7"/>
  <c r="M23" i="7"/>
  <c r="M9" i="7"/>
  <c r="M15" i="7"/>
  <c r="M11" i="7"/>
  <c r="M10" i="7"/>
  <c r="M25" i="7"/>
  <c r="M17" i="7"/>
  <c r="M29" i="3"/>
  <c r="M27" i="3"/>
  <c r="M15" i="3"/>
  <c r="M16" i="3"/>
  <c r="M24" i="3"/>
  <c r="M18" i="3"/>
  <c r="M25" i="9"/>
  <c r="M22" i="9"/>
  <c r="M32" i="3"/>
  <c r="M19" i="3"/>
  <c r="M24" i="9"/>
  <c r="M12" i="3"/>
  <c r="M6" i="3"/>
  <c r="M38" i="3"/>
  <c r="M28" i="3"/>
  <c r="M23" i="9"/>
  <c r="M17" i="9"/>
  <c r="M10" i="9"/>
  <c r="M20" i="9"/>
  <c r="M18" i="7"/>
  <c r="F31" i="1" l="1"/>
  <c r="F28" i="1"/>
  <c r="F37" i="1"/>
  <c r="J34" i="3"/>
  <c r="J25" i="3"/>
  <c r="J10" i="3"/>
  <c r="Q25" i="16"/>
  <c r="Q26" i="16"/>
  <c r="Q15" i="16"/>
  <c r="M36" i="13"/>
  <c r="M35" i="13"/>
  <c r="M34" i="13"/>
  <c r="M33" i="13"/>
  <c r="O33" i="13" l="1"/>
  <c r="F24" i="5"/>
  <c r="F20" i="5"/>
  <c r="F12" i="5"/>
  <c r="J16" i="3"/>
  <c r="J18" i="3"/>
  <c r="F22" i="2" l="1"/>
  <c r="F31" i="2"/>
  <c r="F13" i="2"/>
  <c r="G15" i="8"/>
  <c r="Q16" i="16" l="1"/>
  <c r="Q38" i="16"/>
  <c r="Q10" i="16"/>
  <c r="Q32" i="16"/>
  <c r="Q20" i="16"/>
  <c r="Q35" i="16"/>
  <c r="Q18" i="16"/>
  <c r="Q40" i="16"/>
  <c r="Q39" i="16"/>
  <c r="Q36" i="16"/>
  <c r="Q45" i="16"/>
  <c r="Q49" i="16"/>
  <c r="Q50" i="16"/>
  <c r="Q60" i="16"/>
  <c r="Q61" i="16"/>
  <c r="Q64" i="16"/>
  <c r="Q65" i="16"/>
  <c r="Q11" i="15"/>
  <c r="Q19" i="15"/>
  <c r="Q17" i="15"/>
  <c r="Q22" i="15"/>
  <c r="Q9" i="15"/>
  <c r="Q24" i="15"/>
  <c r="Q25" i="15"/>
  <c r="Q14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R48" i="15" l="1"/>
  <c r="R24" i="15"/>
  <c r="R44" i="15"/>
  <c r="R30" i="15"/>
  <c r="R26" i="15"/>
  <c r="R14" i="15"/>
  <c r="R12" i="15"/>
  <c r="R20" i="15"/>
  <c r="R28" i="15"/>
  <c r="R36" i="15"/>
  <c r="R40" i="15"/>
  <c r="R10" i="15"/>
  <c r="Q52" i="16"/>
  <c r="Q17" i="16"/>
  <c r="R56" i="15"/>
  <c r="R53" i="15"/>
  <c r="R50" i="15"/>
  <c r="R47" i="15"/>
  <c r="R32" i="15"/>
  <c r="R16" i="15"/>
  <c r="Q63" i="16"/>
  <c r="Q58" i="16"/>
  <c r="Q56" i="16"/>
  <c r="Q48" i="16"/>
  <c r="Q24" i="16"/>
  <c r="R58" i="15"/>
  <c r="R52" i="15"/>
  <c r="R39" i="15"/>
  <c r="R34" i="15"/>
  <c r="R22" i="15"/>
  <c r="R18" i="15"/>
  <c r="Q57" i="16"/>
  <c r="Q55" i="16"/>
  <c r="Q27" i="16"/>
  <c r="R42" i="15"/>
  <c r="R38" i="15"/>
  <c r="Q62" i="16"/>
  <c r="Q44" i="16"/>
  <c r="Q12" i="16"/>
  <c r="Q53" i="16"/>
  <c r="Q47" i="16"/>
  <c r="Q14" i="16"/>
  <c r="Q37" i="16"/>
  <c r="Q13" i="16"/>
  <c r="R55" i="15"/>
  <c r="R46" i="15"/>
  <c r="R43" i="15"/>
  <c r="R37" i="15"/>
  <c r="R9" i="15"/>
  <c r="R11" i="15"/>
  <c r="R13" i="15"/>
  <c r="R15" i="15"/>
  <c r="R17" i="15"/>
  <c r="R19" i="15"/>
  <c r="R21" i="15"/>
  <c r="R23" i="15"/>
  <c r="R25" i="15"/>
  <c r="R27" i="15"/>
  <c r="R29" i="15"/>
  <c r="R31" i="15"/>
  <c r="R33" i="15"/>
  <c r="R35" i="15"/>
  <c r="Q46" i="16"/>
  <c r="Q33" i="16"/>
  <c r="Q34" i="16"/>
  <c r="Q19" i="16"/>
  <c r="Q11" i="16"/>
  <c r="R54" i="15"/>
  <c r="R51" i="15"/>
  <c r="R45" i="15"/>
  <c r="Q54" i="16"/>
  <c r="Q51" i="16"/>
  <c r="Q31" i="16"/>
  <c r="Q21" i="16"/>
  <c r="Q30" i="16"/>
  <c r="Q9" i="16"/>
  <c r="Q42" i="16"/>
  <c r="R57" i="15"/>
  <c r="R49" i="15"/>
  <c r="R41" i="15"/>
  <c r="Q59" i="16"/>
  <c r="Q28" i="16"/>
  <c r="R28" i="16" s="1"/>
  <c r="Q29" i="16"/>
  <c r="M9" i="13"/>
  <c r="M10" i="13"/>
  <c r="M11" i="13"/>
  <c r="M13" i="13"/>
  <c r="M14" i="13"/>
  <c r="M15" i="13"/>
  <c r="M16" i="13"/>
  <c r="M18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41" i="13"/>
  <c r="M42" i="13"/>
  <c r="M43" i="13"/>
  <c r="M44" i="13"/>
  <c r="M45" i="13"/>
  <c r="M46" i="13"/>
  <c r="M47" i="13"/>
  <c r="M48" i="13"/>
  <c r="M50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6" i="13"/>
  <c r="M68" i="13"/>
  <c r="M69" i="13"/>
  <c r="M70" i="13"/>
  <c r="M71" i="13"/>
  <c r="M72" i="13"/>
  <c r="M9" i="12"/>
  <c r="M10" i="12"/>
  <c r="M11" i="12"/>
  <c r="M12" i="12"/>
  <c r="M13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Q33" i="12"/>
  <c r="M34" i="12"/>
  <c r="M35" i="12"/>
  <c r="M36" i="12"/>
  <c r="M37" i="12"/>
  <c r="Q37" i="12"/>
  <c r="M38" i="12"/>
  <c r="M39" i="12"/>
  <c r="M40" i="12"/>
  <c r="M41" i="12"/>
  <c r="Q41" i="12"/>
  <c r="M42" i="12"/>
  <c r="M43" i="12"/>
  <c r="M44" i="12"/>
  <c r="M45" i="12"/>
  <c r="Q45" i="12"/>
  <c r="M46" i="12"/>
  <c r="M47" i="12"/>
  <c r="M48" i="12"/>
  <c r="M49" i="12"/>
  <c r="Q49" i="12"/>
  <c r="M50" i="12"/>
  <c r="M51" i="12"/>
  <c r="M52" i="12"/>
  <c r="M53" i="12"/>
  <c r="Q53" i="12"/>
  <c r="M54" i="12"/>
  <c r="M55" i="12"/>
  <c r="M56" i="12"/>
  <c r="M57" i="12"/>
  <c r="Q57" i="12"/>
  <c r="M58" i="12"/>
  <c r="M59" i="12"/>
  <c r="M60" i="12"/>
  <c r="M61" i="12"/>
  <c r="Q61" i="12"/>
  <c r="M62" i="12"/>
  <c r="M63" i="12"/>
  <c r="M64" i="12"/>
  <c r="M65" i="12"/>
  <c r="Q65" i="12"/>
  <c r="M66" i="12"/>
  <c r="M67" i="12"/>
  <c r="M68" i="12"/>
  <c r="R29" i="16" l="1"/>
  <c r="R18" i="16"/>
  <c r="R21" i="16"/>
  <c r="R19" i="16"/>
  <c r="R14" i="16"/>
  <c r="R44" i="16"/>
  <c r="R27" i="16"/>
  <c r="R17" i="16"/>
  <c r="R39" i="16"/>
  <c r="R10" i="16"/>
  <c r="R42" i="16"/>
  <c r="R31" i="16"/>
  <c r="R34" i="16"/>
  <c r="R24" i="16"/>
  <c r="R38" i="16"/>
  <c r="R23" i="16"/>
  <c r="R41" i="16"/>
  <c r="R43" i="16"/>
  <c r="R9" i="16"/>
  <c r="R22" i="16"/>
  <c r="R15" i="16"/>
  <c r="R26" i="16"/>
  <c r="R25" i="16"/>
  <c r="R33" i="16"/>
  <c r="R13" i="16"/>
  <c r="R16" i="16"/>
  <c r="R35" i="16"/>
  <c r="R32" i="16"/>
  <c r="R30" i="16"/>
  <c r="R11" i="16"/>
  <c r="R37" i="16"/>
  <c r="R12" i="16"/>
  <c r="R20" i="16"/>
  <c r="R36" i="16"/>
  <c r="R40" i="16"/>
  <c r="N13" i="12"/>
  <c r="N17" i="12"/>
  <c r="N21" i="12"/>
  <c r="N25" i="12"/>
  <c r="N29" i="12"/>
  <c r="N9" i="12"/>
  <c r="N14" i="12"/>
  <c r="N22" i="12"/>
  <c r="N26" i="12"/>
  <c r="N11" i="12"/>
  <c r="N19" i="12"/>
  <c r="N27" i="12"/>
  <c r="N12" i="12"/>
  <c r="N16" i="12"/>
  <c r="N20" i="12"/>
  <c r="N24" i="12"/>
  <c r="N28" i="12"/>
  <c r="N32" i="12"/>
  <c r="N10" i="12"/>
  <c r="N18" i="12"/>
  <c r="N30" i="12"/>
  <c r="O9" i="12"/>
  <c r="N15" i="12"/>
  <c r="N23" i="12"/>
  <c r="N31" i="12"/>
  <c r="N62" i="12"/>
  <c r="O65" i="12"/>
  <c r="O33" i="12"/>
  <c r="N60" i="12"/>
  <c r="O57" i="12"/>
  <c r="N55" i="12"/>
  <c r="N53" i="12"/>
  <c r="O25" i="12"/>
  <c r="N46" i="12"/>
  <c r="N44" i="12"/>
  <c r="O41" i="12"/>
  <c r="N39" i="12"/>
  <c r="N50" i="12"/>
  <c r="N64" i="12"/>
  <c r="N40" i="12"/>
  <c r="N45" i="12"/>
  <c r="N58" i="12"/>
  <c r="N63" i="12"/>
  <c r="N61" i="12"/>
  <c r="N34" i="12"/>
  <c r="N48" i="12"/>
  <c r="N66" i="12"/>
  <c r="N42" i="12"/>
  <c r="N47" i="12"/>
  <c r="N56" i="12"/>
  <c r="N52" i="12"/>
  <c r="N49" i="12"/>
  <c r="N38" i="12"/>
  <c r="O37" i="12"/>
  <c r="N35" i="12"/>
  <c r="O69" i="13"/>
  <c r="O41" i="13"/>
  <c r="O25" i="13"/>
  <c r="O21" i="13"/>
  <c r="O13" i="13"/>
  <c r="O61" i="12"/>
  <c r="N59" i="12"/>
  <c r="N41" i="12"/>
  <c r="O29" i="12"/>
  <c r="N67" i="12"/>
  <c r="N68" i="12"/>
  <c r="N65" i="12"/>
  <c r="N54" i="12"/>
  <c r="O53" i="12"/>
  <c r="N51" i="12"/>
  <c r="N36" i="12"/>
  <c r="N33" i="12"/>
  <c r="O21" i="12"/>
  <c r="M67" i="13"/>
  <c r="M65" i="13"/>
  <c r="O61" i="13"/>
  <c r="M51" i="13"/>
  <c r="M49" i="13"/>
  <c r="O45" i="13"/>
  <c r="O29" i="13"/>
  <c r="M19" i="13"/>
  <c r="N16" i="13" s="1"/>
  <c r="M17" i="13"/>
  <c r="N32" i="13" s="1"/>
  <c r="N57" i="12"/>
  <c r="O49" i="12"/>
  <c r="O45" i="12"/>
  <c r="N43" i="12"/>
  <c r="N37" i="12"/>
  <c r="O17" i="12"/>
  <c r="O13" i="12"/>
  <c r="O9" i="13"/>
  <c r="F13" i="10"/>
  <c r="F15" i="10"/>
  <c r="F12" i="10"/>
  <c r="F11" i="10"/>
  <c r="F9" i="10"/>
  <c r="F20" i="10"/>
  <c r="F26" i="10"/>
  <c r="F19" i="10"/>
  <c r="F21" i="10"/>
  <c r="F22" i="10"/>
  <c r="F14" i="10"/>
  <c r="F8" i="10"/>
  <c r="F16" i="10"/>
  <c r="F18" i="10"/>
  <c r="F7" i="10"/>
  <c r="F10" i="10"/>
  <c r="F17" i="10"/>
  <c r="F23" i="10"/>
  <c r="F25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G9" i="8"/>
  <c r="G21" i="8"/>
  <c r="G14" i="8"/>
  <c r="G34" i="8"/>
  <c r="I34" i="8"/>
  <c r="G35" i="8"/>
  <c r="I35" i="8"/>
  <c r="G36" i="8"/>
  <c r="I36" i="8"/>
  <c r="G37" i="8"/>
  <c r="I37" i="8"/>
  <c r="G38" i="8"/>
  <c r="I38" i="8"/>
  <c r="G39" i="8"/>
  <c r="I39" i="8"/>
  <c r="G40" i="8"/>
  <c r="I40" i="8"/>
  <c r="G41" i="8"/>
  <c r="I41" i="8"/>
  <c r="G42" i="8"/>
  <c r="I42" i="8"/>
  <c r="G43" i="8"/>
  <c r="I43" i="8"/>
  <c r="G44" i="8"/>
  <c r="I44" i="8"/>
  <c r="G45" i="8"/>
  <c r="I45" i="8"/>
  <c r="G46" i="8"/>
  <c r="I46" i="8"/>
  <c r="G47" i="8"/>
  <c r="I47" i="8"/>
  <c r="G48" i="8"/>
  <c r="I48" i="8"/>
  <c r="G49" i="8"/>
  <c r="I49" i="8"/>
  <c r="G50" i="8"/>
  <c r="I50" i="8"/>
  <c r="G51" i="8"/>
  <c r="I51" i="8"/>
  <c r="G52" i="8"/>
  <c r="I52" i="8"/>
  <c r="G53" i="8"/>
  <c r="I53" i="8"/>
  <c r="G54" i="8"/>
  <c r="I54" i="8"/>
  <c r="G55" i="8"/>
  <c r="I55" i="8"/>
  <c r="G56" i="8"/>
  <c r="I56" i="8"/>
  <c r="J11" i="7"/>
  <c r="H9" i="7"/>
  <c r="J9" i="7"/>
  <c r="J15" i="7"/>
  <c r="J17" i="7"/>
  <c r="J10" i="7"/>
  <c r="H26" i="7"/>
  <c r="J26" i="7"/>
  <c r="J12" i="7"/>
  <c r="J23" i="7"/>
  <c r="J18" i="7"/>
  <c r="J25" i="7"/>
  <c r="J8" i="7"/>
  <c r="J22" i="7"/>
  <c r="J16" i="7"/>
  <c r="J21" i="7"/>
  <c r="J7" i="7"/>
  <c r="J13" i="7"/>
  <c r="J24" i="7"/>
  <c r="J14" i="7"/>
  <c r="H27" i="7"/>
  <c r="J27" i="7"/>
  <c r="H28" i="7"/>
  <c r="J28" i="7"/>
  <c r="H29" i="7"/>
  <c r="J29" i="7"/>
  <c r="H31" i="7"/>
  <c r="J31" i="7"/>
  <c r="H32" i="7"/>
  <c r="J32" i="7"/>
  <c r="H34" i="7"/>
  <c r="J34" i="7"/>
  <c r="H35" i="7"/>
  <c r="J35" i="7"/>
  <c r="H36" i="7"/>
  <c r="J36" i="7"/>
  <c r="H37" i="7"/>
  <c r="J37" i="7"/>
  <c r="H38" i="7"/>
  <c r="J38" i="7"/>
  <c r="H39" i="7"/>
  <c r="J39" i="7"/>
  <c r="H40" i="7"/>
  <c r="J40" i="7"/>
  <c r="H41" i="7"/>
  <c r="J41" i="7"/>
  <c r="H42" i="7"/>
  <c r="J42" i="7"/>
  <c r="H43" i="7"/>
  <c r="J43" i="7"/>
  <c r="H44" i="7"/>
  <c r="J44" i="7"/>
  <c r="H45" i="7"/>
  <c r="J45" i="7"/>
  <c r="H46" i="7"/>
  <c r="J46" i="7"/>
  <c r="H47" i="7"/>
  <c r="J47" i="7"/>
  <c r="H48" i="7"/>
  <c r="J48" i="7"/>
  <c r="H49" i="7"/>
  <c r="J49" i="7"/>
  <c r="H50" i="7"/>
  <c r="J50" i="7"/>
  <c r="H51" i="7"/>
  <c r="J51" i="7"/>
  <c r="H52" i="7"/>
  <c r="J52" i="7"/>
  <c r="H53" i="7"/>
  <c r="J53" i="7"/>
  <c r="H54" i="7"/>
  <c r="J54" i="7"/>
  <c r="H55" i="7"/>
  <c r="J55" i="7"/>
  <c r="H56" i="7"/>
  <c r="J56" i="7"/>
  <c r="N15" i="13" l="1"/>
  <c r="N12" i="13"/>
  <c r="N13" i="13"/>
  <c r="N18" i="13"/>
  <c r="N35" i="13"/>
  <c r="N38" i="13"/>
  <c r="N20" i="13"/>
  <c r="N41" i="13"/>
  <c r="N34" i="13"/>
  <c r="N21" i="13"/>
  <c r="N19" i="13"/>
  <c r="N22" i="13"/>
  <c r="N36" i="13"/>
  <c r="N37" i="13"/>
  <c r="N31" i="13"/>
  <c r="N25" i="13"/>
  <c r="N29" i="13"/>
  <c r="N39" i="13"/>
  <c r="N23" i="13"/>
  <c r="N42" i="13"/>
  <c r="N26" i="13"/>
  <c r="N10" i="13"/>
  <c r="N40" i="13"/>
  <c r="N24" i="13"/>
  <c r="N33" i="13"/>
  <c r="N43" i="13"/>
  <c r="N27" i="13"/>
  <c r="N11" i="13"/>
  <c r="N30" i="13"/>
  <c r="N14" i="13"/>
  <c r="N17" i="13"/>
  <c r="N28" i="13"/>
  <c r="N9" i="13"/>
  <c r="O65" i="13"/>
  <c r="O17" i="13"/>
  <c r="O49" i="13"/>
  <c r="F11" i="2"/>
  <c r="F27" i="2"/>
  <c r="F23" i="2"/>
  <c r="F17" i="2"/>
  <c r="F24" i="2"/>
  <c r="F39" i="2"/>
  <c r="F19" i="2"/>
  <c r="F9" i="2"/>
  <c r="F32" i="2"/>
  <c r="F30" i="2"/>
  <c r="F20" i="2"/>
  <c r="F46" i="2"/>
  <c r="F59" i="2"/>
  <c r="F34" i="2"/>
  <c r="F57" i="2"/>
  <c r="F51" i="2"/>
  <c r="F49" i="2"/>
  <c r="F58" i="2"/>
  <c r="F53" i="2"/>
  <c r="F43" i="2"/>
  <c r="F37" i="2"/>
  <c r="F25" i="2"/>
  <c r="F28" i="2"/>
  <c r="F33" i="2"/>
  <c r="F8" i="2"/>
  <c r="F14" i="2"/>
  <c r="F43" i="1" l="1"/>
  <c r="F13" i="1"/>
  <c r="F32" i="1"/>
  <c r="F22" i="1"/>
  <c r="F29" i="1"/>
  <c r="F54" i="1"/>
  <c r="F8" i="1"/>
  <c r="F11" i="1"/>
  <c r="F34" i="1"/>
  <c r="F35" i="1"/>
  <c r="F16" i="1"/>
  <c r="F25" i="1"/>
  <c r="F46" i="1"/>
  <c r="F26" i="1"/>
  <c r="F10" i="1"/>
  <c r="F39" i="1"/>
  <c r="F18" i="1"/>
  <c r="F12" i="1"/>
  <c r="F19" i="1"/>
  <c r="F17" i="1"/>
  <c r="F7" i="1"/>
  <c r="F20" i="1"/>
  <c r="F49" i="5"/>
  <c r="F52" i="5"/>
  <c r="F48" i="5"/>
  <c r="F61" i="5"/>
  <c r="F60" i="5"/>
  <c r="F54" i="5"/>
  <c r="F16" i="5"/>
  <c r="F23" i="5"/>
  <c r="F44" i="5"/>
  <c r="F62" i="5"/>
  <c r="F28" i="5"/>
  <c r="F59" i="5"/>
  <c r="F35" i="5"/>
  <c r="F46" i="5"/>
  <c r="F50" i="5"/>
  <c r="F27" i="5"/>
  <c r="F56" i="5"/>
  <c r="F45" i="5"/>
  <c r="F53" i="5"/>
  <c r="F57" i="5"/>
  <c r="F58" i="5"/>
  <c r="F19" i="5"/>
  <c r="F15" i="5"/>
  <c r="F43" i="5"/>
  <c r="F7" i="5"/>
  <c r="F21" i="5"/>
  <c r="F41" i="5"/>
  <c r="F40" i="5"/>
  <c r="F47" i="5"/>
  <c r="F13" i="5"/>
  <c r="F6" i="5"/>
  <c r="F11" i="5"/>
  <c r="F55" i="5"/>
  <c r="F37" i="5"/>
  <c r="F31" i="5"/>
  <c r="F22" i="5"/>
  <c r="F9" i="5"/>
  <c r="F39" i="5"/>
  <c r="F17" i="5"/>
  <c r="F30" i="5"/>
  <c r="F29" i="5"/>
  <c r="F42" i="5"/>
  <c r="F26" i="5"/>
  <c r="F33" i="5"/>
  <c r="F8" i="5"/>
  <c r="F10" i="5"/>
  <c r="F14" i="5"/>
  <c r="F34" i="5"/>
  <c r="F18" i="5"/>
  <c r="F51" i="5"/>
  <c r="J29" i="3" l="1"/>
  <c r="J13" i="3"/>
  <c r="J27" i="3"/>
  <c r="J19" i="3"/>
  <c r="J38" i="3"/>
  <c r="J32" i="3"/>
  <c r="J15" i="3"/>
  <c r="J9" i="3"/>
  <c r="J31" i="3"/>
  <c r="J24" i="3"/>
  <c r="J28" i="3"/>
  <c r="J12" i="3"/>
  <c r="J39" i="3"/>
  <c r="J6" i="3"/>
  <c r="J26" i="3"/>
  <c r="J21" i="3"/>
  <c r="J7" i="3"/>
  <c r="J35" i="3"/>
  <c r="J30" i="3"/>
  <c r="J22" i="3"/>
  <c r="J8" i="3"/>
  <c r="J40" i="3"/>
  <c r="J36" i="3"/>
  <c r="J17" i="3"/>
  <c r="J20" i="3"/>
  <c r="J41" i="3"/>
  <c r="J23" i="3"/>
  <c r="J42" i="3"/>
  <c r="J43" i="3"/>
  <c r="J44" i="3"/>
  <c r="J45" i="3"/>
  <c r="J46" i="3"/>
  <c r="J47" i="3"/>
  <c r="J49" i="3"/>
  <c r="J50" i="3"/>
  <c r="J48" i="3"/>
  <c r="J51" i="3"/>
  <c r="J55" i="3"/>
  <c r="J54" i="3"/>
  <c r="J56" i="3"/>
  <c r="J53" i="3"/>
  <c r="J52" i="3"/>
  <c r="J59" i="3"/>
  <c r="J58" i="3"/>
  <c r="J60" i="3"/>
  <c r="J57" i="3"/>
  <c r="J61" i="3"/>
  <c r="J62" i="3"/>
  <c r="J37" i="3"/>
  <c r="F15" i="2" l="1"/>
  <c r="F62" i="2"/>
  <c r="F44" i="2"/>
  <c r="F60" i="2"/>
  <c r="F54" i="2"/>
  <c r="F45" i="2"/>
  <c r="F56" i="2"/>
  <c r="F48" i="2"/>
  <c r="F55" i="2"/>
  <c r="F26" i="2"/>
  <c r="F61" i="2"/>
  <c r="F12" i="2"/>
  <c r="F42" i="2"/>
  <c r="F41" i="2"/>
  <c r="F35" i="2"/>
  <c r="F36" i="2"/>
  <c r="F50" i="2"/>
  <c r="F52" i="2"/>
  <c r="F40" i="2"/>
  <c r="F6" i="2"/>
  <c r="F10" i="2"/>
  <c r="F21" i="2"/>
  <c r="F7" i="2"/>
  <c r="F47" i="2"/>
  <c r="F29" i="2"/>
  <c r="F30" i="1" l="1"/>
  <c r="F45" i="1"/>
  <c r="F36" i="1"/>
  <c r="F40" i="1"/>
  <c r="F38" i="1"/>
  <c r="F24" i="1" l="1"/>
  <c r="F53" i="1"/>
  <c r="F56" i="1"/>
  <c r="F42" i="1" l="1"/>
  <c r="F14" i="1"/>
  <c r="F60" i="1"/>
  <c r="F51" i="1"/>
  <c r="F57" i="1"/>
  <c r="F23" i="1"/>
  <c r="F50" i="1"/>
  <c r="F48" i="1"/>
  <c r="F47" i="1"/>
  <c r="F61" i="1"/>
  <c r="F59" i="1"/>
  <c r="F58" i="1"/>
  <c r="F55" i="1"/>
  <c r="F6" i="1"/>
  <c r="F27" i="1"/>
  <c r="F9" i="1"/>
  <c r="F62" i="1"/>
  <c r="F49" i="1"/>
  <c r="F41" i="1"/>
  <c r="F44" i="1"/>
  <c r="F52" i="1"/>
</calcChain>
</file>

<file path=xl/sharedStrings.xml><?xml version="1.0" encoding="utf-8"?>
<sst xmlns="http://schemas.openxmlformats.org/spreadsheetml/2006/main" count="1307" uniqueCount="182">
  <si>
    <t>chlapci - shyby</t>
  </si>
  <si>
    <t>Příjmení</t>
  </si>
  <si>
    <t>Jméno</t>
  </si>
  <si>
    <t>Rok narození</t>
  </si>
  <si>
    <t>Škola</t>
  </si>
  <si>
    <t>Počet</t>
  </si>
  <si>
    <t>Bodů</t>
  </si>
  <si>
    <t>Pořadí</t>
  </si>
  <si>
    <t>Martin</t>
  </si>
  <si>
    <t>Radek</t>
  </si>
  <si>
    <t>Jan</t>
  </si>
  <si>
    <t>Tomáš</t>
  </si>
  <si>
    <t>Jiří</t>
  </si>
  <si>
    <t>chlapci - tlaky</t>
  </si>
  <si>
    <t>chlapci - trojskok</t>
  </si>
  <si>
    <t>pokus1</t>
  </si>
  <si>
    <t>pokus2</t>
  </si>
  <si>
    <t>pokus3</t>
  </si>
  <si>
    <t>chlapci - vznosy</t>
  </si>
  <si>
    <t xml:space="preserve">                        ředitel soutěže:  Lukáš Strouhal</t>
  </si>
  <si>
    <t xml:space="preserve">               ředitel soutěže:  Lukáš Strouhal</t>
  </si>
  <si>
    <t xml:space="preserve">                                               ředitel soutěže:  Lukáš Strouhal</t>
  </si>
  <si>
    <t>Strzelec</t>
  </si>
  <si>
    <t>SŠTaS Karviná</t>
  </si>
  <si>
    <t>Hanák</t>
  </si>
  <si>
    <t>Daniel</t>
  </si>
  <si>
    <t>Lušňák</t>
  </si>
  <si>
    <t>Petr</t>
  </si>
  <si>
    <t>Dominik</t>
  </si>
  <si>
    <t>Michal</t>
  </si>
  <si>
    <t>Součet pokus</t>
  </si>
  <si>
    <t>Gymnázium Bohumín</t>
  </si>
  <si>
    <t>OA Český Těšín</t>
  </si>
  <si>
    <t>Kateřina</t>
  </si>
  <si>
    <t>Gabriela</t>
  </si>
  <si>
    <t>Přečková</t>
  </si>
  <si>
    <t>Nikola</t>
  </si>
  <si>
    <t>Taťána</t>
  </si>
  <si>
    <t>Martynková</t>
  </si>
  <si>
    <t>Kamila</t>
  </si>
  <si>
    <t>Walková</t>
  </si>
  <si>
    <t>Lucie</t>
  </si>
  <si>
    <t>Body</t>
  </si>
  <si>
    <t>dívky - hod míčem</t>
  </si>
  <si>
    <t>dívky - šplh</t>
  </si>
  <si>
    <t>dívky - trojskok</t>
  </si>
  <si>
    <t>Výkon</t>
  </si>
  <si>
    <t>dívky - sedy-lehy</t>
  </si>
  <si>
    <t xml:space="preserve"> družstva</t>
  </si>
  <si>
    <t xml:space="preserve"> jednotlivců</t>
  </si>
  <si>
    <t>body</t>
  </si>
  <si>
    <t>výkon</t>
  </si>
  <si>
    <t>Poř.</t>
  </si>
  <si>
    <t>Body  družstva</t>
  </si>
  <si>
    <t>Celkem bodů</t>
  </si>
  <si>
    <t>Sed-leh</t>
  </si>
  <si>
    <t>Hod</t>
  </si>
  <si>
    <t>Trojskok</t>
  </si>
  <si>
    <t>Šplh</t>
  </si>
  <si>
    <t>Ročník</t>
  </si>
  <si>
    <t>Kategorie: V. dívky</t>
  </si>
  <si>
    <t>Místo konání: SŠTaS Karviná</t>
  </si>
  <si>
    <t>Body družstva</t>
  </si>
  <si>
    <t>Vznosy</t>
  </si>
  <si>
    <t>Shyby</t>
  </si>
  <si>
    <t>Tlak</t>
  </si>
  <si>
    <t>Kategorie: V. chlapci</t>
  </si>
  <si>
    <t>Místo konání: SŠTaS  Karviná</t>
  </si>
  <si>
    <t>poř.</t>
  </si>
  <si>
    <t>Místo konání: Karviná</t>
  </si>
  <si>
    <t>Kategorie: Chlapci</t>
  </si>
  <si>
    <t>Jakub</t>
  </si>
  <si>
    <t>Grzybek</t>
  </si>
  <si>
    <t>Radim</t>
  </si>
  <si>
    <t>Labaj</t>
  </si>
  <si>
    <t>Dohnalová</t>
  </si>
  <si>
    <t>SOŠ OOM</t>
  </si>
  <si>
    <t>Masná</t>
  </si>
  <si>
    <t>Adéla</t>
  </si>
  <si>
    <t>Kobielusz</t>
  </si>
  <si>
    <t>Natalia</t>
  </si>
  <si>
    <t>Sikorová</t>
  </si>
  <si>
    <t>Marcela</t>
  </si>
  <si>
    <t>Teperová</t>
  </si>
  <si>
    <t>Ondřej</t>
  </si>
  <si>
    <t>Krajský přebor v silovém čtyřboji Karviná</t>
  </si>
  <si>
    <t>Krajský  přebor v silovém čtyřboji Karviná</t>
  </si>
  <si>
    <t>Krajský   přebor v silovém čtyřboji Karviná</t>
  </si>
  <si>
    <t>Krajský přebor  v silovém čtyřboji Karviná</t>
  </si>
  <si>
    <t>Výsledková listina -krajské kolo čtyřboj - dívky</t>
  </si>
  <si>
    <t>Výsledková listina - krajské  kolo čtyřboj - chlapci</t>
  </si>
  <si>
    <t>Výsledková listina - krajské  kolo čtyřboj - dívky</t>
  </si>
  <si>
    <t xml:space="preserve">Datum: 19. března  2015                                                                                                                                                                                    </t>
  </si>
  <si>
    <t xml:space="preserve">Myška </t>
  </si>
  <si>
    <t>Matěj</t>
  </si>
  <si>
    <t>Gymn. M. Koperníka Bílovec</t>
  </si>
  <si>
    <t>Vlček</t>
  </si>
  <si>
    <t>Mauci</t>
  </si>
  <si>
    <t>Ladislav</t>
  </si>
  <si>
    <t>OA Ostrava</t>
  </si>
  <si>
    <t>Nguyen</t>
  </si>
  <si>
    <t>Viet Tiep</t>
  </si>
  <si>
    <t>Rácz</t>
  </si>
  <si>
    <t>Erik</t>
  </si>
  <si>
    <t xml:space="preserve">Pelikán </t>
  </si>
  <si>
    <t>Filip</t>
  </si>
  <si>
    <t>Blahut</t>
  </si>
  <si>
    <t>Mendelovo gymnázium Opava</t>
  </si>
  <si>
    <t>Musila</t>
  </si>
  <si>
    <t>Říman</t>
  </si>
  <si>
    <t>David</t>
  </si>
  <si>
    <t>Král</t>
  </si>
  <si>
    <t>Hlaváč</t>
  </si>
  <si>
    <t>Hlaváček</t>
  </si>
  <si>
    <r>
      <rPr>
        <sz val="11"/>
        <color indexed="8"/>
        <rFont val="Arial Unicode MS"/>
        <family val="2"/>
        <charset val="238"/>
      </rPr>
      <t>Datum: 31. března 2015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38"/>
      </rPr>
      <t xml:space="preserve"> body pro družstvo počítány první tři nejlepší</t>
    </r>
  </si>
  <si>
    <t>31. března  2015</t>
  </si>
  <si>
    <t xml:space="preserve">Strnišťová </t>
  </si>
  <si>
    <t>Hynková</t>
  </si>
  <si>
    <t>Jana</t>
  </si>
  <si>
    <t>Krejčí</t>
  </si>
  <si>
    <t>Nikol</t>
  </si>
  <si>
    <t>Najvarová</t>
  </si>
  <si>
    <t>Beáta</t>
  </si>
  <si>
    <t>Slezské gym. Opava</t>
  </si>
  <si>
    <t>Michaela</t>
  </si>
  <si>
    <t>Seidlerová</t>
  </si>
  <si>
    <t>Cvancigerová</t>
  </si>
  <si>
    <t xml:space="preserve">Králová </t>
  </si>
  <si>
    <t>Petra</t>
  </si>
  <si>
    <t>31. března 2015</t>
  </si>
  <si>
    <t>Cel.pořadí</t>
  </si>
  <si>
    <t>Kosellek</t>
  </si>
  <si>
    <t>Veselá</t>
  </si>
  <si>
    <t>Natálie</t>
  </si>
  <si>
    <t>SPŠ, OA a JŠ F-M</t>
  </si>
  <si>
    <t>Matzkeová</t>
  </si>
  <si>
    <t>Jenifer</t>
  </si>
  <si>
    <t>Březinová</t>
  </si>
  <si>
    <t>Polehňová</t>
  </si>
  <si>
    <t>Lara</t>
  </si>
  <si>
    <t>Wojtyla</t>
  </si>
  <si>
    <t>Lukáš</t>
  </si>
  <si>
    <t>Gymnázium Třinec</t>
  </si>
  <si>
    <t>Mrózek</t>
  </si>
  <si>
    <t>Kubiczek</t>
  </si>
  <si>
    <t>Miroslav</t>
  </si>
  <si>
    <t>František</t>
  </si>
  <si>
    <t>Cel. pořadí</t>
  </si>
  <si>
    <t>Varmus</t>
  </si>
  <si>
    <t>Dominica N.</t>
  </si>
  <si>
    <t>Zlatník</t>
  </si>
  <si>
    <t>Rostislav</t>
  </si>
  <si>
    <t>Keclík</t>
  </si>
  <si>
    <t>Dadák</t>
  </si>
  <si>
    <t>Gymnázium Krnov</t>
  </si>
  <si>
    <t>Burdová</t>
  </si>
  <si>
    <t>Klára</t>
  </si>
  <si>
    <t>Herman</t>
  </si>
  <si>
    <t>Barvík</t>
  </si>
  <si>
    <t>Janeczko</t>
  </si>
  <si>
    <t>Zogata</t>
  </si>
  <si>
    <t>Zawada</t>
  </si>
  <si>
    <t>Bruk</t>
  </si>
  <si>
    <t>SOŠ TŽ Třinec</t>
  </si>
  <si>
    <t>Mackovčín</t>
  </si>
  <si>
    <t>SŠT Opava</t>
  </si>
  <si>
    <t>Dzimbaník</t>
  </si>
  <si>
    <t>Lujka</t>
  </si>
  <si>
    <t>Tran</t>
  </si>
  <si>
    <t>SŠTaS Karviná   B</t>
  </si>
  <si>
    <t>Glac</t>
  </si>
  <si>
    <t>Kovacs</t>
  </si>
  <si>
    <t>Šebesta</t>
  </si>
  <si>
    <t>Oračko</t>
  </si>
  <si>
    <t>Robin</t>
  </si>
  <si>
    <t>nej.pokus</t>
  </si>
  <si>
    <t xml:space="preserve">SŠTaS Karviná </t>
  </si>
  <si>
    <t xml:space="preserve">                                                                    31. března 2015</t>
  </si>
  <si>
    <t>DÍVKY - SOUTĚŽ DRUŽSTEV</t>
  </si>
  <si>
    <t>CHLAPCI - SOUTĚŽ DRUŽSTEV</t>
  </si>
  <si>
    <t>SOŠ OOM Karviná</t>
  </si>
  <si>
    <t xml:space="preserve">Datum: 31. března  2015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</si>
</sst>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.0"/>
  </numFmts>
  <fonts count="7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 CE"/>
      <charset val="238"/>
    </font>
    <font>
      <sz val="11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11"/>
      <color rgb="FFFF0000"/>
      <name val="Arial CE"/>
      <charset val="238"/>
    </font>
    <font>
      <sz val="10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8"/>
      <color theme="5" tint="-0.249977111117893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rgb="FFFF0000"/>
      <name val="Arial CE"/>
      <family val="2"/>
      <charset val="238"/>
    </font>
    <font>
      <b/>
      <sz val="8"/>
      <color indexed="10"/>
      <name val="Arial CE"/>
      <family val="2"/>
      <charset val="238"/>
    </font>
    <font>
      <sz val="8"/>
      <color indexed="12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1"/>
      <color indexed="8"/>
      <name val="Arial Unicode MS"/>
      <family val="2"/>
      <charset val="238"/>
    </font>
    <font>
      <b/>
      <sz val="11"/>
      <color rgb="FFFF0000"/>
      <name val="Calibri"/>
      <family val="2"/>
      <charset val="238"/>
    </font>
    <font>
      <b/>
      <sz val="2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rgb="FFFF0000"/>
      <name val="Arial"/>
      <family val="2"/>
      <charset val="238"/>
    </font>
    <font>
      <sz val="8"/>
      <color theme="3"/>
      <name val="Arial"/>
      <family val="2"/>
      <charset val="238"/>
    </font>
    <font>
      <sz val="8"/>
      <color indexed="8"/>
      <name val="Calibri"/>
      <family val="2"/>
      <charset val="238"/>
    </font>
    <font>
      <sz val="8"/>
      <color rgb="FF0070C0"/>
      <name val="Arial"/>
      <family val="2"/>
      <charset val="238"/>
    </font>
    <font>
      <sz val="11"/>
      <color rgb="FFFF0000"/>
      <name val="Arial CE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C00000"/>
      <name val="Arial CE"/>
      <family val="2"/>
      <charset val="238"/>
    </font>
    <font>
      <b/>
      <sz val="8"/>
      <color indexed="8"/>
      <name val="Arial"/>
      <family val="2"/>
      <charset val="238"/>
    </font>
    <font>
      <sz val="11"/>
      <name val="Calibri"/>
      <family val="2"/>
      <charset val="238"/>
    </font>
    <font>
      <sz val="11"/>
      <color theme="3" tint="-0.49998474074526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 CE"/>
      <charset val="238"/>
    </font>
    <font>
      <sz val="10"/>
      <color indexed="8"/>
      <name val="Arial CE"/>
      <charset val="238"/>
    </font>
    <font>
      <b/>
      <sz val="11"/>
      <color indexed="8"/>
      <name val="Calibri"/>
      <family val="2"/>
      <charset val="238"/>
      <scheme val="minor"/>
    </font>
    <font>
      <sz val="10"/>
      <name val="Arial CE"/>
      <charset val="238"/>
    </font>
    <font>
      <sz val="8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</fills>
  <borders count="27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double">
        <color indexed="64"/>
      </left>
      <right style="hair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hair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medium">
        <color indexed="64"/>
      </bottom>
      <diagonal/>
    </border>
    <border>
      <left style="hair">
        <color indexed="8"/>
      </left>
      <right style="thin">
        <color indexed="64"/>
      </right>
      <top/>
      <bottom style="medium">
        <color indexed="8"/>
      </bottom>
      <diagonal/>
    </border>
    <border>
      <left style="double">
        <color indexed="64"/>
      </left>
      <right style="hair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double">
        <color indexed="64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double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hair">
        <color indexed="8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double">
        <color indexed="64"/>
      </left>
      <right style="hair">
        <color indexed="64"/>
      </right>
      <top style="medium">
        <color indexed="8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double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0" fontId="18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4" borderId="0" applyNumberFormat="0" applyBorder="0" applyAlignment="0" applyProtection="0"/>
    <xf numFmtId="0" fontId="34" fillId="8" borderId="0" applyNumberFormat="0" applyBorder="0" applyAlignment="0" applyProtection="0"/>
    <xf numFmtId="0" fontId="35" fillId="25" borderId="123" applyNumberFormat="0" applyAlignment="0" applyProtection="0"/>
    <xf numFmtId="0" fontId="36" fillId="0" borderId="0" applyNumberFormat="0" applyFill="0" applyBorder="0" applyAlignment="0" applyProtection="0"/>
    <xf numFmtId="0" fontId="37" fillId="9" borderId="0" applyNumberFormat="0" applyBorder="0" applyAlignment="0" applyProtection="0"/>
    <xf numFmtId="0" fontId="38" fillId="0" borderId="124" applyNumberFormat="0" applyFill="0" applyAlignment="0" applyProtection="0"/>
    <xf numFmtId="0" fontId="39" fillId="0" borderId="125" applyNumberFormat="0" applyFill="0" applyAlignment="0" applyProtection="0"/>
    <xf numFmtId="0" fontId="40" fillId="0" borderId="126" applyNumberFormat="0" applyFill="0" applyAlignment="0" applyProtection="0"/>
    <xf numFmtId="0" fontId="40" fillId="0" borderId="0" applyNumberFormat="0" applyFill="0" applyBorder="0" applyAlignment="0" applyProtection="0"/>
    <xf numFmtId="0" fontId="41" fillId="26" borderId="127" applyNumberFormat="0" applyAlignment="0" applyProtection="0"/>
    <xf numFmtId="0" fontId="42" fillId="12" borderId="123" applyNumberFormat="0" applyAlignment="0" applyProtection="0"/>
    <xf numFmtId="0" fontId="43" fillId="0" borderId="128" applyNumberFormat="0" applyFill="0" applyAlignment="0" applyProtection="0"/>
    <xf numFmtId="0" fontId="44" fillId="27" borderId="0" applyNumberFormat="0" applyBorder="0" applyAlignment="0" applyProtection="0"/>
    <xf numFmtId="0" fontId="18" fillId="28" borderId="129" applyNumberFormat="0" applyAlignment="0" applyProtection="0"/>
    <xf numFmtId="0" fontId="45" fillId="25" borderId="130" applyNumberFormat="0" applyAlignment="0" applyProtection="0"/>
    <xf numFmtId="0" fontId="46" fillId="0" borderId="0" applyNumberFormat="0" applyFill="0" applyBorder="0" applyAlignment="0" applyProtection="0"/>
    <xf numFmtId="0" fontId="47" fillId="0" borderId="131" applyNumberFormat="0" applyFill="0" applyAlignment="0" applyProtection="0"/>
    <xf numFmtId="0" fontId="48" fillId="0" borderId="0" applyNumberFormat="0" applyFill="0" applyBorder="0" applyAlignment="0" applyProtection="0"/>
  </cellStyleXfs>
  <cellXfs count="10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2" fontId="2" fillId="2" borderId="5" xfId="0" applyNumberFormat="1" applyFont="1" applyFill="1" applyBorder="1"/>
    <xf numFmtId="164" fontId="1" fillId="3" borderId="6" xfId="0" applyNumberFormat="1" applyFont="1" applyFill="1" applyBorder="1" applyAlignment="1">
      <alignment horizontal="center"/>
    </xf>
    <xf numFmtId="0" fontId="2" fillId="0" borderId="7" xfId="0" applyFont="1" applyBorder="1"/>
    <xf numFmtId="2" fontId="2" fillId="2" borderId="8" xfId="0" applyNumberFormat="1" applyFont="1" applyFill="1" applyBorder="1"/>
    <xf numFmtId="164" fontId="1" fillId="3" borderId="9" xfId="0" applyNumberFormat="1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164" fontId="1" fillId="3" borderId="13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2" fillId="0" borderId="4" xfId="0" applyFont="1" applyBorder="1"/>
    <xf numFmtId="165" fontId="2" fillId="2" borderId="5" xfId="0" applyNumberFormat="1" applyFont="1" applyFill="1" applyBorder="1"/>
    <xf numFmtId="165" fontId="2" fillId="2" borderId="8" xfId="0" applyNumberFormat="1" applyFont="1" applyFill="1" applyBorder="1"/>
    <xf numFmtId="0" fontId="2" fillId="0" borderId="17" xfId="0" applyFont="1" applyBorder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1" fontId="2" fillId="2" borderId="5" xfId="0" applyNumberFormat="1" applyFont="1" applyFill="1" applyBorder="1"/>
    <xf numFmtId="165" fontId="3" fillId="0" borderId="0" xfId="0" applyNumberFormat="1" applyFont="1"/>
    <xf numFmtId="0" fontId="2" fillId="0" borderId="7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8" fillId="0" borderId="10" xfId="0" applyFont="1" applyBorder="1"/>
    <xf numFmtId="0" fontId="8" fillId="0" borderId="24" xfId="0" applyFont="1" applyBorder="1"/>
    <xf numFmtId="49" fontId="8" fillId="0" borderId="24" xfId="1" applyNumberFormat="1" applyFont="1" applyBorder="1" applyAlignment="1">
      <alignment horizontal="left"/>
    </xf>
    <xf numFmtId="0" fontId="8" fillId="0" borderId="8" xfId="0" applyFont="1" applyBorder="1"/>
    <xf numFmtId="0" fontId="8" fillId="0" borderId="25" xfId="0" applyFont="1" applyBorder="1"/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0" fontId="0" fillId="0" borderId="26" xfId="0" applyFont="1" applyBorder="1"/>
    <xf numFmtId="49" fontId="8" fillId="0" borderId="10" xfId="1" applyNumberFormat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0" fillId="0" borderId="9" xfId="0" applyFont="1" applyBorder="1"/>
    <xf numFmtId="0" fontId="8" fillId="0" borderId="9" xfId="1" applyFont="1" applyBorder="1" applyAlignment="1">
      <alignment horizontal="left" vertical="center"/>
    </xf>
    <xf numFmtId="0" fontId="8" fillId="0" borderId="26" xfId="1" applyFont="1" applyBorder="1" applyAlignment="1">
      <alignment horizontal="left" vertical="center"/>
    </xf>
    <xf numFmtId="0" fontId="8" fillId="0" borderId="26" xfId="0" applyFont="1" applyBorder="1"/>
    <xf numFmtId="0" fontId="8" fillId="0" borderId="9" xfId="0" applyFont="1" applyBorder="1"/>
    <xf numFmtId="0" fontId="8" fillId="0" borderId="33" xfId="0" applyFont="1" applyBorder="1"/>
    <xf numFmtId="0" fontId="8" fillId="0" borderId="9" xfId="1" applyFont="1" applyBorder="1" applyAlignment="1">
      <alignment horizontal="left"/>
    </xf>
    <xf numFmtId="0" fontId="8" fillId="0" borderId="8" xfId="1" applyFont="1" applyBorder="1" applyAlignment="1">
      <alignment horizontal="left"/>
    </xf>
    <xf numFmtId="0" fontId="8" fillId="0" borderId="7" xfId="0" applyFont="1" applyBorder="1"/>
    <xf numFmtId="0" fontId="0" fillId="0" borderId="8" xfId="0" applyFont="1" applyBorder="1"/>
    <xf numFmtId="0" fontId="0" fillId="0" borderId="8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8" fillId="0" borderId="25" xfId="1" applyFont="1" applyBorder="1" applyAlignment="1">
      <alignment horizontal="left"/>
    </xf>
    <xf numFmtId="0" fontId="0" fillId="0" borderId="25" xfId="0" applyFont="1" applyBorder="1"/>
    <xf numFmtId="1" fontId="2" fillId="2" borderId="28" xfId="0" applyNumberFormat="1" applyFont="1" applyFill="1" applyBorder="1"/>
    <xf numFmtId="0" fontId="8" fillId="0" borderId="11" xfId="0" applyFont="1" applyBorder="1"/>
    <xf numFmtId="0" fontId="8" fillId="0" borderId="12" xfId="0" applyFont="1" applyBorder="1"/>
    <xf numFmtId="0" fontId="8" fillId="0" borderId="12" xfId="0" applyFont="1" applyBorder="1" applyAlignment="1">
      <alignment horizontal="center"/>
    </xf>
    <xf numFmtId="0" fontId="8" fillId="0" borderId="13" xfId="0" applyFont="1" applyBorder="1"/>
    <xf numFmtId="0" fontId="3" fillId="0" borderId="35" xfId="0" applyFont="1" applyBorder="1"/>
    <xf numFmtId="0" fontId="1" fillId="0" borderId="0" xfId="0" applyFont="1" applyAlignment="1">
      <alignment horizontal="center" vertical="center" wrapText="1"/>
    </xf>
    <xf numFmtId="165" fontId="3" fillId="0" borderId="36" xfId="0" applyNumberFormat="1" applyFont="1" applyBorder="1"/>
    <xf numFmtId="2" fontId="2" fillId="0" borderId="4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2" fontId="2" fillId="0" borderId="21" xfId="0" applyNumberFormat="1" applyFont="1" applyBorder="1" applyAlignment="1">
      <alignment horizontal="right"/>
    </xf>
    <xf numFmtId="2" fontId="2" fillId="0" borderId="27" xfId="0" applyNumberFormat="1" applyFont="1" applyBorder="1" applyAlignment="1">
      <alignment horizontal="right"/>
    </xf>
    <xf numFmtId="2" fontId="2" fillId="0" borderId="28" xfId="0" applyNumberFormat="1" applyFont="1" applyBorder="1" applyAlignment="1">
      <alignment horizontal="right"/>
    </xf>
    <xf numFmtId="2" fontId="2" fillId="0" borderId="29" xfId="0" applyNumberFormat="1" applyFont="1" applyBorder="1" applyAlignment="1">
      <alignment horizontal="right"/>
    </xf>
    <xf numFmtId="165" fontId="2" fillId="2" borderId="22" xfId="0" applyNumberFormat="1" applyFont="1" applyFill="1" applyBorder="1"/>
    <xf numFmtId="165" fontId="2" fillId="2" borderId="23" xfId="0" applyNumberFormat="1" applyFont="1" applyFill="1" applyBorder="1"/>
    <xf numFmtId="49" fontId="8" fillId="0" borderId="7" xfId="1" applyNumberFormat="1" applyFont="1" applyBorder="1" applyAlignment="1" applyProtection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8" fillId="0" borderId="26" xfId="1" applyFont="1" applyBorder="1" applyAlignment="1">
      <alignment horizontal="left"/>
    </xf>
    <xf numFmtId="49" fontId="8" fillId="0" borderId="25" xfId="1" applyNumberFormat="1" applyFont="1" applyBorder="1" applyAlignment="1" applyProtection="1">
      <alignment horizontal="left" vertical="center"/>
    </xf>
    <xf numFmtId="0" fontId="9" fillId="0" borderId="26" xfId="0" applyFont="1" applyBorder="1" applyAlignment="1">
      <alignment horizontal="left" vertical="center" wrapText="1"/>
    </xf>
    <xf numFmtId="49" fontId="8" fillId="0" borderId="8" xfId="1" applyNumberFormat="1" applyFont="1" applyBorder="1" applyAlignment="1" applyProtection="1">
      <alignment horizontal="left" vertical="center"/>
    </xf>
    <xf numFmtId="49" fontId="8" fillId="0" borderId="34" xfId="1" applyNumberFormat="1" applyFont="1" applyBorder="1" applyAlignment="1">
      <alignment horizontal="left"/>
    </xf>
    <xf numFmtId="165" fontId="3" fillId="0" borderId="0" xfId="0" applyNumberFormat="1" applyFont="1" applyBorder="1"/>
    <xf numFmtId="2" fontId="2" fillId="2" borderId="12" xfId="0" applyNumberFormat="1" applyFont="1" applyFill="1" applyBorder="1"/>
    <xf numFmtId="165" fontId="2" fillId="2" borderId="12" xfId="0" applyNumberFormat="1" applyFont="1" applyFill="1" applyBorder="1"/>
    <xf numFmtId="0" fontId="0" fillId="0" borderId="35" xfId="0" applyBorder="1"/>
    <xf numFmtId="165" fontId="0" fillId="0" borderId="0" xfId="0" applyNumberFormat="1"/>
    <xf numFmtId="165" fontId="0" fillId="0" borderId="0" xfId="0" applyNumberFormat="1" applyAlignment="1">
      <alignment horizontal="right"/>
    </xf>
    <xf numFmtId="1" fontId="10" fillId="5" borderId="30" xfId="0" applyNumberFormat="1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right"/>
    </xf>
    <xf numFmtId="165" fontId="11" fillId="0" borderId="38" xfId="0" applyNumberFormat="1" applyFont="1" applyBorder="1" applyAlignment="1">
      <alignment horizontal="right"/>
    </xf>
    <xf numFmtId="165" fontId="11" fillId="0" borderId="11" xfId="0" applyNumberFormat="1" applyFont="1" applyBorder="1" applyAlignment="1">
      <alignment horizontal="right"/>
    </xf>
    <xf numFmtId="0" fontId="9" fillId="0" borderId="13" xfId="0" applyFont="1" applyBorder="1"/>
    <xf numFmtId="0" fontId="9" fillId="0" borderId="12" xfId="0" applyFont="1" applyBorder="1" applyAlignment="1">
      <alignment horizontal="center"/>
    </xf>
    <xf numFmtId="0" fontId="0" fillId="0" borderId="12" xfId="0" applyBorder="1"/>
    <xf numFmtId="0" fontId="0" fillId="0" borderId="11" xfId="0" applyBorder="1"/>
    <xf numFmtId="1" fontId="10" fillId="5" borderId="6" xfId="0" applyNumberFormat="1" applyFont="1" applyFill="1" applyBorder="1" applyAlignment="1">
      <alignment horizontal="center"/>
    </xf>
    <xf numFmtId="165" fontId="11" fillId="0" borderId="7" xfId="0" applyNumberFormat="1" applyFont="1" applyBorder="1" applyAlignment="1">
      <alignment horizontal="right"/>
    </xf>
    <xf numFmtId="165" fontId="11" fillId="0" borderId="10" xfId="0" applyNumberFormat="1" applyFont="1" applyBorder="1" applyAlignment="1">
      <alignment horizontal="right"/>
    </xf>
    <xf numFmtId="0" fontId="9" fillId="0" borderId="26" xfId="0" applyFont="1" applyBorder="1"/>
    <xf numFmtId="0" fontId="9" fillId="0" borderId="25" xfId="0" applyFont="1" applyBorder="1" applyAlignment="1">
      <alignment horizontal="center"/>
    </xf>
    <xf numFmtId="0" fontId="0" fillId="0" borderId="25" xfId="0" applyBorder="1"/>
    <xf numFmtId="0" fontId="0" fillId="0" borderId="24" xfId="0" applyBorder="1"/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left"/>
    </xf>
    <xf numFmtId="1" fontId="9" fillId="0" borderId="24" xfId="0" applyNumberFormat="1" applyFont="1" applyBorder="1" applyAlignment="1" applyProtection="1">
      <alignment horizontal="left"/>
      <protection locked="0"/>
    </xf>
    <xf numFmtId="0" fontId="9" fillId="0" borderId="8" xfId="0" applyFont="1" applyBorder="1" applyAlignment="1">
      <alignment horizontal="center"/>
    </xf>
    <xf numFmtId="0" fontId="0" fillId="0" borderId="8" xfId="0" applyBorder="1"/>
    <xf numFmtId="0" fontId="8" fillId="0" borderId="39" xfId="1" applyFont="1" applyBorder="1" applyAlignment="1">
      <alignment horizontal="center"/>
    </xf>
    <xf numFmtId="0" fontId="8" fillId="0" borderId="39" xfId="1" applyFont="1" applyBorder="1" applyAlignment="1">
      <alignment horizontal="left"/>
    </xf>
    <xf numFmtId="0" fontId="9" fillId="0" borderId="39" xfId="0" applyFont="1" applyBorder="1" applyAlignment="1">
      <alignment horizontal="center"/>
    </xf>
    <xf numFmtId="0" fontId="0" fillId="0" borderId="39" xfId="0" applyBorder="1"/>
    <xf numFmtId="0" fontId="0" fillId="0" borderId="10" xfId="0" applyBorder="1"/>
    <xf numFmtId="0" fontId="8" fillId="0" borderId="40" xfId="1" applyFont="1" applyBorder="1" applyAlignment="1">
      <alignment horizontal="center"/>
    </xf>
    <xf numFmtId="0" fontId="8" fillId="0" borderId="40" xfId="1" applyFont="1" applyBorder="1" applyAlignment="1">
      <alignment horizontal="left"/>
    </xf>
    <xf numFmtId="49" fontId="8" fillId="0" borderId="41" xfId="1" applyNumberFormat="1" applyFont="1" applyBorder="1" applyAlignment="1">
      <alignment horizontal="left"/>
    </xf>
    <xf numFmtId="0" fontId="0" fillId="0" borderId="42" xfId="0" applyBorder="1"/>
    <xf numFmtId="49" fontId="8" fillId="0" borderId="42" xfId="1" applyNumberFormat="1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33" xfId="1" applyFont="1" applyBorder="1" applyAlignment="1">
      <alignment horizontal="left"/>
    </xf>
    <xf numFmtId="0" fontId="9" fillId="0" borderId="9" xfId="0" applyFont="1" applyBorder="1"/>
    <xf numFmtId="0" fontId="0" fillId="0" borderId="40" xfId="0" applyBorder="1"/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/>
    </xf>
    <xf numFmtId="1" fontId="9" fillId="0" borderId="10" xfId="0" applyNumberFormat="1" applyFont="1" applyBorder="1" applyAlignment="1" applyProtection="1">
      <alignment horizontal="left"/>
      <protection locked="0"/>
    </xf>
    <xf numFmtId="0" fontId="8" fillId="0" borderId="6" xfId="1" applyFont="1" applyBorder="1" applyAlignment="1">
      <alignment horizontal="left"/>
    </xf>
    <xf numFmtId="0" fontId="8" fillId="0" borderId="44" xfId="1" applyFont="1" applyBorder="1" applyAlignment="1">
      <alignment horizontal="center"/>
    </xf>
    <xf numFmtId="0" fontId="8" fillId="0" borderId="44" xfId="1" applyFont="1" applyBorder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45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2" fillId="6" borderId="46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/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/>
    </xf>
    <xf numFmtId="0" fontId="14" fillId="0" borderId="0" xfId="0" applyFont="1"/>
    <xf numFmtId="0" fontId="0" fillId="0" borderId="0" xfId="0" applyBorder="1"/>
    <xf numFmtId="1" fontId="11" fillId="2" borderId="12" xfId="0" applyNumberFormat="1" applyFont="1" applyFill="1" applyBorder="1" applyAlignment="1">
      <alignment horizontal="right"/>
    </xf>
    <xf numFmtId="2" fontId="11" fillId="0" borderId="38" xfId="0" applyNumberFormat="1" applyFont="1" applyBorder="1" applyAlignment="1">
      <alignment horizontal="right"/>
    </xf>
    <xf numFmtId="2" fontId="11" fillId="0" borderId="11" xfId="0" applyNumberFormat="1" applyFont="1" applyBorder="1" applyAlignment="1">
      <alignment horizontal="right"/>
    </xf>
    <xf numFmtId="1" fontId="11" fillId="2" borderId="8" xfId="0" applyNumberFormat="1" applyFont="1" applyFill="1" applyBorder="1" applyAlignment="1">
      <alignment horizontal="right"/>
    </xf>
    <xf numFmtId="2" fontId="11" fillId="0" borderId="7" xfId="0" applyNumberFormat="1" applyFont="1" applyBorder="1" applyAlignment="1">
      <alignment horizontal="right"/>
    </xf>
    <xf numFmtId="2" fontId="11" fillId="0" borderId="10" xfId="0" applyNumberFormat="1" applyFont="1" applyBorder="1" applyAlignment="1">
      <alignment horizontal="right"/>
    </xf>
    <xf numFmtId="2" fontId="11" fillId="0" borderId="31" xfId="0" applyNumberFormat="1" applyFont="1" applyBorder="1" applyAlignment="1">
      <alignment horizontal="right"/>
    </xf>
    <xf numFmtId="2" fontId="11" fillId="0" borderId="24" xfId="0" applyNumberFormat="1" applyFont="1" applyBorder="1" applyAlignment="1">
      <alignment horizontal="right"/>
    </xf>
    <xf numFmtId="2" fontId="11" fillId="0" borderId="8" xfId="0" applyNumberFormat="1" applyFont="1" applyBorder="1" applyAlignment="1">
      <alignment horizontal="right"/>
    </xf>
    <xf numFmtId="0" fontId="8" fillId="0" borderId="6" xfId="1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5" fillId="0" borderId="0" xfId="0" applyFont="1" applyAlignment="1"/>
    <xf numFmtId="0" fontId="0" fillId="0" borderId="0" xfId="0" applyNumberFormat="1"/>
    <xf numFmtId="0" fontId="10" fillId="0" borderId="0" xfId="0" applyFont="1"/>
    <xf numFmtId="1" fontId="11" fillId="2" borderId="28" xfId="0" applyNumberFormat="1" applyFont="1" applyFill="1" applyBorder="1" applyAlignment="1">
      <alignment horizontal="right"/>
    </xf>
    <xf numFmtId="0" fontId="8" fillId="0" borderId="25" xfId="0" applyFont="1" applyBorder="1" applyAlignment="1">
      <alignment horizontal="left"/>
    </xf>
    <xf numFmtId="0" fontId="9" fillId="0" borderId="40" xfId="0" applyFont="1" applyBorder="1" applyAlignment="1">
      <alignment horizontal="center" vertical="center"/>
    </xf>
    <xf numFmtId="0" fontId="9" fillId="0" borderId="40" xfId="0" applyFont="1" applyBorder="1" applyAlignment="1">
      <alignment horizontal="left"/>
    </xf>
    <xf numFmtId="1" fontId="9" fillId="0" borderId="41" xfId="0" applyNumberFormat="1" applyFont="1" applyBorder="1" applyAlignment="1" applyProtection="1">
      <alignment horizontal="left"/>
      <protection locked="0"/>
    </xf>
    <xf numFmtId="2" fontId="11" fillId="0" borderId="4" xfId="0" applyNumberFormat="1" applyFont="1" applyBorder="1" applyAlignment="1">
      <alignment horizontal="right"/>
    </xf>
    <xf numFmtId="2" fontId="11" fillId="0" borderId="34" xfId="0" applyNumberFormat="1" applyFont="1" applyBorder="1" applyAlignment="1">
      <alignment horizontal="right"/>
    </xf>
    <xf numFmtId="165" fontId="16" fillId="0" borderId="0" xfId="0" applyNumberFormat="1" applyFont="1" applyAlignment="1">
      <alignment horizontal="center" wrapText="1"/>
    </xf>
    <xf numFmtId="0" fontId="0" fillId="0" borderId="0" xfId="0" applyAlignment="1">
      <alignment horizontal="right"/>
    </xf>
    <xf numFmtId="1" fontId="10" fillId="5" borderId="47" xfId="0" applyNumberFormat="1" applyFont="1" applyFill="1" applyBorder="1" applyAlignment="1">
      <alignment horizontal="center"/>
    </xf>
    <xf numFmtId="1" fontId="11" fillId="0" borderId="11" xfId="0" applyNumberFormat="1" applyFont="1" applyBorder="1" applyAlignment="1">
      <alignment horizontal="right"/>
    </xf>
    <xf numFmtId="1" fontId="11" fillId="0" borderId="10" xfId="0" applyNumberFormat="1" applyFont="1" applyBorder="1" applyAlignment="1">
      <alignment horizontal="right"/>
    </xf>
    <xf numFmtId="1" fontId="11" fillId="2" borderId="40" xfId="0" applyNumberFormat="1" applyFont="1" applyFill="1" applyBorder="1" applyAlignment="1">
      <alignment horizontal="right"/>
    </xf>
    <xf numFmtId="1" fontId="11" fillId="2" borderId="39" xfId="0" applyNumberFormat="1" applyFont="1" applyFill="1" applyBorder="1" applyAlignment="1">
      <alignment horizontal="right"/>
    </xf>
    <xf numFmtId="1" fontId="11" fillId="0" borderId="24" xfId="0" applyNumberFormat="1" applyFont="1" applyBorder="1" applyAlignment="1">
      <alignment horizontal="right"/>
    </xf>
    <xf numFmtId="0" fontId="8" fillId="0" borderId="39" xfId="0" applyFont="1" applyBorder="1" applyAlignment="1">
      <alignment horizontal="center"/>
    </xf>
    <xf numFmtId="0" fontId="8" fillId="0" borderId="39" xfId="0" applyFont="1" applyBorder="1" applyAlignment="1">
      <alignment horizontal="left"/>
    </xf>
    <xf numFmtId="0" fontId="9" fillId="0" borderId="40" xfId="0" applyFont="1" applyBorder="1" applyAlignment="1">
      <alignment horizontal="center"/>
    </xf>
    <xf numFmtId="0" fontId="0" fillId="0" borderId="41" xfId="0" applyBorder="1"/>
    <xf numFmtId="0" fontId="0" fillId="0" borderId="48" xfId="0" applyBorder="1"/>
    <xf numFmtId="1" fontId="0" fillId="0" borderId="0" xfId="0" applyNumberFormat="1" applyAlignment="1">
      <alignment horizontal="right"/>
    </xf>
    <xf numFmtId="1" fontId="11" fillId="0" borderId="34" xfId="0" applyNumberFormat="1" applyFont="1" applyBorder="1" applyAlignment="1">
      <alignment horizontal="right"/>
    </xf>
    <xf numFmtId="0" fontId="14" fillId="0" borderId="0" xfId="0" applyFont="1" applyAlignment="1"/>
    <xf numFmtId="0" fontId="18" fillId="0" borderId="0" xfId="2"/>
    <xf numFmtId="0" fontId="18" fillId="0" borderId="49" xfId="2" applyBorder="1"/>
    <xf numFmtId="1" fontId="22" fillId="0" borderId="53" xfId="1" applyNumberFormat="1" applyFont="1" applyBorder="1" applyAlignment="1" applyProtection="1">
      <alignment horizontal="center"/>
      <protection locked="0"/>
    </xf>
    <xf numFmtId="1" fontId="12" fillId="0" borderId="54" xfId="1" applyNumberFormat="1" applyFont="1" applyBorder="1" applyAlignment="1" applyProtection="1">
      <alignment horizontal="center"/>
    </xf>
    <xf numFmtId="1" fontId="23" fillId="0" borderId="55" xfId="1" applyNumberFormat="1" applyFont="1" applyBorder="1" applyAlignment="1" applyProtection="1">
      <alignment horizontal="center"/>
      <protection locked="0"/>
    </xf>
    <xf numFmtId="1" fontId="24" fillId="0" borderId="56" xfId="1" applyNumberFormat="1" applyFont="1" applyBorder="1" applyAlignment="1" applyProtection="1">
      <alignment horizontal="center"/>
      <protection locked="0"/>
    </xf>
    <xf numFmtId="1" fontId="23" fillId="0" borderId="57" xfId="1" applyNumberFormat="1" applyFont="1" applyBorder="1" applyAlignment="1" applyProtection="1">
      <alignment horizontal="center"/>
    </xf>
    <xf numFmtId="165" fontId="24" fillId="0" borderId="58" xfId="1" applyNumberFormat="1" applyFont="1" applyBorder="1" applyAlignment="1" applyProtection="1">
      <alignment horizontal="center"/>
      <protection locked="0"/>
    </xf>
    <xf numFmtId="2" fontId="24" fillId="0" borderId="58" xfId="1" applyNumberFormat="1" applyFont="1" applyBorder="1" applyAlignment="1" applyProtection="1">
      <alignment horizontal="center"/>
      <protection locked="0"/>
    </xf>
    <xf numFmtId="2" fontId="24" fillId="0" borderId="59" xfId="1" applyNumberFormat="1" applyFont="1" applyBorder="1" applyAlignment="1" applyProtection="1">
      <alignment horizontal="center"/>
      <protection locked="0"/>
    </xf>
    <xf numFmtId="0" fontId="8" fillId="0" borderId="60" xfId="1" applyFont="1" applyBorder="1" applyAlignment="1">
      <alignment horizontal="left" vertical="center"/>
    </xf>
    <xf numFmtId="0" fontId="8" fillId="0" borderId="61" xfId="1" applyFont="1" applyBorder="1" applyAlignment="1">
      <alignment horizontal="center"/>
    </xf>
    <xf numFmtId="0" fontId="8" fillId="0" borderId="61" xfId="1" applyFont="1" applyBorder="1" applyAlignment="1">
      <alignment horizontal="left"/>
    </xf>
    <xf numFmtId="49" fontId="8" fillId="0" borderId="62" xfId="1" applyNumberFormat="1" applyFont="1" applyBorder="1" applyAlignment="1">
      <alignment horizontal="left"/>
    </xf>
    <xf numFmtId="1" fontId="22" fillId="0" borderId="65" xfId="1" applyNumberFormat="1" applyFont="1" applyBorder="1" applyAlignment="1" applyProtection="1">
      <alignment horizontal="center"/>
      <protection locked="0"/>
    </xf>
    <xf numFmtId="1" fontId="12" fillId="0" borderId="66" xfId="1" applyNumberFormat="1" applyFont="1" applyBorder="1" applyAlignment="1" applyProtection="1">
      <alignment horizontal="center"/>
    </xf>
    <xf numFmtId="1" fontId="23" fillId="0" borderId="67" xfId="1" applyNumberFormat="1" applyFont="1" applyBorder="1" applyAlignment="1" applyProtection="1">
      <alignment horizontal="center"/>
      <protection locked="0"/>
    </xf>
    <xf numFmtId="1" fontId="24" fillId="0" borderId="66" xfId="1" applyNumberFormat="1" applyFont="1" applyBorder="1" applyAlignment="1" applyProtection="1">
      <alignment horizontal="center"/>
      <protection locked="0"/>
    </xf>
    <xf numFmtId="1" fontId="23" fillId="0" borderId="67" xfId="1" applyNumberFormat="1" applyFont="1" applyBorder="1" applyAlignment="1" applyProtection="1">
      <alignment horizontal="center"/>
    </xf>
    <xf numFmtId="165" fontId="24" fillId="0" borderId="68" xfId="1" applyNumberFormat="1" applyFont="1" applyBorder="1" applyAlignment="1" applyProtection="1">
      <alignment horizontal="center"/>
      <protection locked="0"/>
    </xf>
    <xf numFmtId="2" fontId="24" fillId="0" borderId="68" xfId="1" applyNumberFormat="1" applyFont="1" applyBorder="1" applyAlignment="1" applyProtection="1">
      <alignment horizontal="center"/>
      <protection locked="0"/>
    </xf>
    <xf numFmtId="2" fontId="24" fillId="0" borderId="69" xfId="1" applyNumberFormat="1" applyFont="1" applyBorder="1" applyAlignment="1" applyProtection="1">
      <alignment horizontal="center"/>
      <protection locked="0"/>
    </xf>
    <xf numFmtId="1" fontId="24" fillId="0" borderId="72" xfId="1" applyNumberFormat="1" applyFont="1" applyBorder="1" applyAlignment="1" applyProtection="1">
      <alignment horizontal="center"/>
      <protection locked="0"/>
    </xf>
    <xf numFmtId="1" fontId="23" fillId="0" borderId="73" xfId="1" applyNumberFormat="1" applyFont="1" applyBorder="1" applyAlignment="1" applyProtection="1">
      <alignment horizontal="center"/>
    </xf>
    <xf numFmtId="165" fontId="24" fillId="0" borderId="74" xfId="1" applyNumberFormat="1" applyFont="1" applyBorder="1" applyAlignment="1" applyProtection="1">
      <alignment horizontal="center"/>
      <protection locked="0"/>
    </xf>
    <xf numFmtId="2" fontId="24" fillId="0" borderId="74" xfId="1" applyNumberFormat="1" applyFont="1" applyBorder="1" applyAlignment="1" applyProtection="1">
      <alignment horizontal="center"/>
      <protection locked="0"/>
    </xf>
    <xf numFmtId="2" fontId="24" fillId="0" borderId="75" xfId="1" applyNumberFormat="1" applyFont="1" applyBorder="1" applyAlignment="1" applyProtection="1">
      <alignment horizontal="center"/>
      <protection locked="0"/>
    </xf>
    <xf numFmtId="0" fontId="8" fillId="0" borderId="5" xfId="1" applyFont="1" applyBorder="1" applyAlignment="1">
      <alignment horizontal="center"/>
    </xf>
    <xf numFmtId="0" fontId="8" fillId="0" borderId="5" xfId="1" applyFont="1" applyBorder="1" applyAlignment="1">
      <alignment horizontal="left"/>
    </xf>
    <xf numFmtId="1" fontId="25" fillId="0" borderId="66" xfId="1" applyNumberFormat="1" applyFont="1" applyBorder="1" applyAlignment="1" applyProtection="1">
      <alignment horizontal="center"/>
    </xf>
    <xf numFmtId="1" fontId="24" fillId="0" borderId="54" xfId="1" applyNumberFormat="1" applyFont="1" applyBorder="1" applyAlignment="1" applyProtection="1">
      <alignment horizontal="center"/>
      <protection locked="0"/>
    </xf>
    <xf numFmtId="1" fontId="23" fillId="0" borderId="55" xfId="1" applyNumberFormat="1" applyFont="1" applyBorder="1" applyAlignment="1" applyProtection="1">
      <alignment horizontal="center"/>
    </xf>
    <xf numFmtId="165" fontId="24" fillId="0" borderId="77" xfId="1" applyNumberFormat="1" applyFont="1" applyBorder="1" applyAlignment="1" applyProtection="1">
      <alignment horizontal="center"/>
      <protection locked="0"/>
    </xf>
    <xf numFmtId="2" fontId="24" fillId="0" borderId="77" xfId="1" applyNumberFormat="1" applyFont="1" applyBorder="1" applyAlignment="1" applyProtection="1">
      <alignment horizontal="center"/>
      <protection locked="0"/>
    </xf>
    <xf numFmtId="2" fontId="24" fillId="0" borderId="78" xfId="1" applyNumberFormat="1" applyFont="1" applyBorder="1" applyAlignment="1" applyProtection="1">
      <alignment horizontal="center"/>
      <protection locked="0"/>
    </xf>
    <xf numFmtId="2" fontId="24" fillId="0" borderId="80" xfId="1" applyNumberFormat="1" applyFont="1" applyBorder="1" applyAlignment="1" applyProtection="1">
      <alignment horizontal="center"/>
      <protection locked="0"/>
    </xf>
    <xf numFmtId="0" fontId="9" fillId="0" borderId="33" xfId="2" applyFont="1" applyBorder="1"/>
    <xf numFmtId="0" fontId="8" fillId="0" borderId="81" xfId="1" applyFont="1" applyBorder="1" applyAlignment="1">
      <alignment horizontal="center"/>
    </xf>
    <xf numFmtId="49" fontId="8" fillId="0" borderId="81" xfId="1" applyNumberFormat="1" applyFont="1" applyBorder="1" applyAlignment="1" applyProtection="1">
      <alignment horizontal="left" vertical="center"/>
    </xf>
    <xf numFmtId="49" fontId="8" fillId="0" borderId="82" xfId="1" applyNumberFormat="1" applyFont="1" applyBorder="1" applyAlignment="1">
      <alignment horizontal="left"/>
    </xf>
    <xf numFmtId="0" fontId="9" fillId="0" borderId="26" xfId="2" applyFont="1" applyBorder="1"/>
    <xf numFmtId="49" fontId="8" fillId="0" borderId="40" xfId="1" applyNumberFormat="1" applyFont="1" applyBorder="1" applyAlignment="1" applyProtection="1">
      <alignment horizontal="left" vertical="center"/>
    </xf>
    <xf numFmtId="0" fontId="9" fillId="0" borderId="25" xfId="2" applyFont="1" applyBorder="1" applyAlignment="1">
      <alignment horizontal="center"/>
    </xf>
    <xf numFmtId="0" fontId="18" fillId="0" borderId="25" xfId="2" applyBorder="1"/>
    <xf numFmtId="0" fontId="18" fillId="0" borderId="24" xfId="2" applyBorder="1"/>
    <xf numFmtId="0" fontId="8" fillId="0" borderId="83" xfId="1" applyFont="1" applyBorder="1" applyAlignment="1">
      <alignment horizontal="left"/>
    </xf>
    <xf numFmtId="0" fontId="8" fillId="0" borderId="84" xfId="1" applyFont="1" applyBorder="1" applyAlignment="1">
      <alignment horizontal="center"/>
    </xf>
    <xf numFmtId="0" fontId="8" fillId="0" borderId="84" xfId="1" applyFont="1" applyBorder="1" applyAlignment="1">
      <alignment horizontal="left"/>
    </xf>
    <xf numFmtId="49" fontId="8" fillId="0" borderId="85" xfId="1" applyNumberFormat="1" applyFont="1" applyBorder="1" applyAlignment="1">
      <alignment horizontal="left"/>
    </xf>
    <xf numFmtId="0" fontId="18" fillId="0" borderId="0" xfId="2" applyFont="1"/>
    <xf numFmtId="0" fontId="8" fillId="0" borderId="37" xfId="1" applyFont="1" applyBorder="1" applyAlignment="1">
      <alignment horizontal="left"/>
    </xf>
    <xf numFmtId="0" fontId="8" fillId="0" borderId="8" xfId="1" applyFont="1" applyFill="1" applyBorder="1" applyAlignment="1">
      <alignment horizontal="center"/>
    </xf>
    <xf numFmtId="0" fontId="8" fillId="0" borderId="86" xfId="1" applyFont="1" applyBorder="1" applyAlignment="1">
      <alignment horizontal="left"/>
    </xf>
    <xf numFmtId="0" fontId="8" fillId="0" borderId="87" xfId="1" applyFont="1" applyBorder="1" applyAlignment="1">
      <alignment horizontal="left"/>
    </xf>
    <xf numFmtId="49" fontId="8" fillId="0" borderId="88" xfId="1" applyNumberFormat="1" applyFont="1" applyBorder="1" applyAlignment="1">
      <alignment horizontal="left"/>
    </xf>
    <xf numFmtId="0" fontId="9" fillId="0" borderId="89" xfId="2" applyFont="1" applyBorder="1"/>
    <xf numFmtId="0" fontId="9" fillId="0" borderId="40" xfId="2" applyFont="1" applyBorder="1" applyAlignment="1">
      <alignment horizontal="center"/>
    </xf>
    <xf numFmtId="0" fontId="18" fillId="0" borderId="40" xfId="2" applyBorder="1"/>
    <xf numFmtId="0" fontId="18" fillId="0" borderId="41" xfId="2" applyBorder="1"/>
    <xf numFmtId="0" fontId="9" fillId="0" borderId="8" xfId="2" applyFont="1" applyBorder="1" applyAlignment="1">
      <alignment horizontal="center"/>
    </xf>
    <xf numFmtId="0" fontId="18" fillId="0" borderId="8" xfId="2" applyBorder="1"/>
    <xf numFmtId="0" fontId="18" fillId="0" borderId="10" xfId="2" applyBorder="1"/>
    <xf numFmtId="0" fontId="9" fillId="0" borderId="9" xfId="2" applyFont="1" applyBorder="1"/>
    <xf numFmtId="0" fontId="9" fillId="0" borderId="6" xfId="2" applyFont="1" applyBorder="1"/>
    <xf numFmtId="0" fontId="9" fillId="0" borderId="5" xfId="2" applyFont="1" applyBorder="1" applyAlignment="1">
      <alignment horizontal="center"/>
    </xf>
    <xf numFmtId="0" fontId="18" fillId="0" borderId="5" xfId="2" applyBorder="1"/>
    <xf numFmtId="0" fontId="18" fillId="0" borderId="34" xfId="2" applyBorder="1"/>
    <xf numFmtId="0" fontId="9" fillId="0" borderId="61" xfId="2" applyFont="1" applyBorder="1" applyAlignment="1">
      <alignment horizontal="center"/>
    </xf>
    <xf numFmtId="0" fontId="18" fillId="0" borderId="61" xfId="2" applyBorder="1"/>
    <xf numFmtId="0" fontId="18" fillId="0" borderId="62" xfId="2" applyBorder="1"/>
    <xf numFmtId="0" fontId="9" fillId="0" borderId="30" xfId="2" applyFont="1" applyBorder="1"/>
    <xf numFmtId="0" fontId="9" fillId="0" borderId="81" xfId="2" applyFont="1" applyBorder="1" applyAlignment="1">
      <alignment horizontal="center"/>
    </xf>
    <xf numFmtId="0" fontId="18" fillId="0" borderId="81" xfId="2" applyBorder="1"/>
    <xf numFmtId="0" fontId="18" fillId="0" borderId="82" xfId="2" applyBorder="1"/>
    <xf numFmtId="0" fontId="9" fillId="0" borderId="39" xfId="2" applyFont="1" applyBorder="1" applyAlignment="1">
      <alignment horizontal="center"/>
    </xf>
    <xf numFmtId="0" fontId="18" fillId="0" borderId="39" xfId="2" applyBorder="1"/>
    <xf numFmtId="0" fontId="18" fillId="0" borderId="42" xfId="2" applyBorder="1"/>
    <xf numFmtId="0" fontId="8" fillId="0" borderId="94" xfId="1" applyFont="1" applyBorder="1" applyAlignment="1">
      <alignment horizontal="center"/>
    </xf>
    <xf numFmtId="49" fontId="8" fillId="0" borderId="95" xfId="1" applyNumberFormat="1" applyFont="1" applyBorder="1" applyAlignment="1" applyProtection="1">
      <alignment horizontal="left" vertical="center"/>
    </xf>
    <xf numFmtId="49" fontId="8" fillId="0" borderId="96" xfId="1" applyNumberFormat="1" applyFont="1" applyBorder="1" applyAlignment="1">
      <alignment horizontal="left"/>
    </xf>
    <xf numFmtId="0" fontId="9" fillId="0" borderId="60" xfId="2" applyFont="1" applyBorder="1"/>
    <xf numFmtId="0" fontId="9" fillId="0" borderId="97" xfId="2" applyFont="1" applyBorder="1"/>
    <xf numFmtId="0" fontId="18" fillId="0" borderId="88" xfId="2" applyBorder="1"/>
    <xf numFmtId="1" fontId="23" fillId="0" borderId="98" xfId="1" applyNumberFormat="1" applyFont="1" applyBorder="1" applyAlignment="1" applyProtection="1">
      <alignment horizontal="center"/>
    </xf>
    <xf numFmtId="2" fontId="24" fillId="0" borderId="99" xfId="1" applyNumberFormat="1" applyFont="1" applyBorder="1" applyAlignment="1" applyProtection="1">
      <alignment horizontal="center"/>
      <protection locked="0"/>
    </xf>
    <xf numFmtId="2" fontId="24" fillId="0" borderId="100" xfId="1" applyNumberFormat="1" applyFont="1" applyBorder="1" applyAlignment="1" applyProtection="1">
      <alignment horizontal="center"/>
      <protection locked="0"/>
    </xf>
    <xf numFmtId="1" fontId="12" fillId="0" borderId="102" xfId="1" applyNumberFormat="1" applyFont="1" applyBorder="1" applyAlignment="1" applyProtection="1">
      <alignment horizontal="center"/>
    </xf>
    <xf numFmtId="0" fontId="9" fillId="0" borderId="83" xfId="2" applyFont="1" applyBorder="1"/>
    <xf numFmtId="2" fontId="24" fillId="0" borderId="105" xfId="1" applyNumberFormat="1" applyFont="1" applyBorder="1" applyAlignment="1" applyProtection="1">
      <alignment horizontal="center"/>
      <protection locked="0"/>
    </xf>
    <xf numFmtId="0" fontId="8" fillId="0" borderId="106" xfId="1" applyFont="1" applyBorder="1" applyAlignment="1">
      <alignment horizontal="center"/>
    </xf>
    <xf numFmtId="0" fontId="8" fillId="0" borderId="106" xfId="1" applyFont="1" applyBorder="1" applyAlignment="1">
      <alignment horizontal="left"/>
    </xf>
    <xf numFmtId="49" fontId="8" fillId="0" borderId="107" xfId="1" applyNumberFormat="1" applyFont="1" applyBorder="1" applyAlignment="1">
      <alignment horizontal="left"/>
    </xf>
    <xf numFmtId="0" fontId="8" fillId="0" borderId="8" xfId="2" applyFont="1" applyBorder="1" applyAlignment="1">
      <alignment horizontal="center"/>
    </xf>
    <xf numFmtId="2" fontId="24" fillId="0" borderId="108" xfId="1" applyNumberFormat="1" applyFont="1" applyBorder="1" applyAlignment="1" applyProtection="1">
      <alignment horizontal="center"/>
      <protection locked="0"/>
    </xf>
    <xf numFmtId="0" fontId="8" fillId="0" borderId="81" xfId="1" applyFont="1" applyBorder="1" applyAlignment="1">
      <alignment horizontal="left"/>
    </xf>
    <xf numFmtId="0" fontId="8" fillId="0" borderId="109" xfId="1" applyFont="1" applyBorder="1" applyAlignment="1">
      <alignment horizontal="center"/>
    </xf>
    <xf numFmtId="0" fontId="27" fillId="0" borderId="64" xfId="1" applyFont="1" applyBorder="1" applyAlignment="1">
      <alignment horizontal="center" vertical="center"/>
    </xf>
    <xf numFmtId="0" fontId="28" fillId="6" borderId="110" xfId="1" applyFont="1" applyFill="1" applyBorder="1" applyAlignment="1">
      <alignment horizontal="center" vertical="center"/>
    </xf>
    <xf numFmtId="0" fontId="28" fillId="6" borderId="111" xfId="1" applyFont="1" applyFill="1" applyBorder="1" applyAlignment="1">
      <alignment horizontal="center" vertical="center"/>
    </xf>
    <xf numFmtId="0" fontId="29" fillId="6" borderId="112" xfId="1" applyFont="1" applyFill="1" applyBorder="1" applyAlignment="1" applyProtection="1">
      <alignment horizontal="center"/>
    </xf>
    <xf numFmtId="0" fontId="29" fillId="6" borderId="113" xfId="1" applyFont="1" applyFill="1" applyBorder="1" applyAlignment="1" applyProtection="1">
      <alignment horizontal="center"/>
    </xf>
    <xf numFmtId="1" fontId="29" fillId="6" borderId="111" xfId="1" applyNumberFormat="1" applyFont="1" applyFill="1" applyBorder="1" applyAlignment="1" applyProtection="1">
      <alignment horizontal="center"/>
    </xf>
    <xf numFmtId="0" fontId="29" fillId="6" borderId="111" xfId="1" applyFont="1" applyFill="1" applyBorder="1" applyAlignment="1" applyProtection="1">
      <alignment horizontal="center"/>
    </xf>
    <xf numFmtId="2" fontId="29" fillId="6" borderId="111" xfId="1" applyNumberFormat="1" applyFont="1" applyFill="1" applyBorder="1" applyAlignment="1" applyProtection="1">
      <alignment horizontal="center"/>
    </xf>
    <xf numFmtId="0" fontId="28" fillId="6" borderId="114" xfId="1" applyFont="1" applyFill="1" applyBorder="1" applyAlignment="1">
      <alignment horizontal="center" vertical="center"/>
    </xf>
    <xf numFmtId="0" fontId="29" fillId="6" borderId="90" xfId="1" applyFont="1" applyFill="1" applyBorder="1" applyAlignment="1" applyProtection="1">
      <alignment horizontal="center" vertical="center"/>
    </xf>
    <xf numFmtId="0" fontId="28" fillId="6" borderId="115" xfId="1" applyFont="1" applyFill="1" applyBorder="1" applyAlignment="1">
      <alignment horizontal="center"/>
    </xf>
    <xf numFmtId="0" fontId="27" fillId="0" borderId="76" xfId="1" applyFont="1" applyBorder="1" applyAlignment="1">
      <alignment horizontal="center" vertical="center"/>
    </xf>
    <xf numFmtId="0" fontId="28" fillId="6" borderId="116" xfId="1" applyFont="1" applyFill="1" applyBorder="1" applyAlignment="1">
      <alignment horizontal="center" vertical="center"/>
    </xf>
    <xf numFmtId="0" fontId="28" fillId="6" borderId="117" xfId="1" applyFont="1" applyFill="1" applyBorder="1" applyAlignment="1">
      <alignment horizontal="center" vertical="center"/>
    </xf>
    <xf numFmtId="0" fontId="28" fillId="6" borderId="120" xfId="1" applyFont="1" applyFill="1" applyBorder="1" applyAlignment="1">
      <alignment horizontal="center" vertical="center"/>
    </xf>
    <xf numFmtId="0" fontId="28" fillId="6" borderId="76" xfId="1" applyFont="1" applyFill="1" applyBorder="1" applyAlignment="1">
      <alignment horizontal="center"/>
    </xf>
    <xf numFmtId="0" fontId="28" fillId="6" borderId="121" xfId="1" applyFont="1" applyFill="1" applyBorder="1" applyAlignment="1">
      <alignment horizontal="center"/>
    </xf>
    <xf numFmtId="0" fontId="18" fillId="0" borderId="122" xfId="2" applyBorder="1"/>
    <xf numFmtId="0" fontId="8" fillId="0" borderId="0" xfId="2" applyFont="1"/>
    <xf numFmtId="0" fontId="47" fillId="0" borderId="0" xfId="2" applyFont="1"/>
    <xf numFmtId="0" fontId="18" fillId="0" borderId="132" xfId="2" applyBorder="1"/>
    <xf numFmtId="1" fontId="22" fillId="29" borderId="53" xfId="1" applyNumberFormat="1" applyFont="1" applyFill="1" applyBorder="1" applyAlignment="1" applyProtection="1">
      <alignment horizontal="center"/>
      <protection locked="0"/>
    </xf>
    <xf numFmtId="165" fontId="25" fillId="0" borderId="102" xfId="1" applyNumberFormat="1" applyFont="1" applyBorder="1" applyAlignment="1" applyProtection="1">
      <alignment horizontal="center"/>
    </xf>
    <xf numFmtId="165" fontId="50" fillId="0" borderId="133" xfId="1" applyNumberFormat="1" applyFont="1" applyBorder="1" applyAlignment="1" applyProtection="1">
      <alignment horizontal="center"/>
      <protection locked="0"/>
    </xf>
    <xf numFmtId="0" fontId="51" fillId="0" borderId="134" xfId="2" applyFont="1" applyBorder="1" applyAlignment="1">
      <alignment horizontal="center" vertical="center"/>
    </xf>
    <xf numFmtId="1" fontId="50" fillId="0" borderId="57" xfId="1" applyNumberFormat="1" applyFont="1" applyBorder="1" applyAlignment="1" applyProtection="1">
      <alignment horizontal="center"/>
    </xf>
    <xf numFmtId="1" fontId="52" fillId="0" borderId="135" xfId="2" applyNumberFormat="1" applyFont="1" applyBorder="1" applyAlignment="1">
      <alignment horizontal="center" vertical="center"/>
    </xf>
    <xf numFmtId="2" fontId="24" fillId="0" borderId="136" xfId="2" applyNumberFormat="1" applyFont="1" applyBorder="1" applyAlignment="1">
      <alignment horizontal="center" vertical="center"/>
    </xf>
    <xf numFmtId="165" fontId="50" fillId="0" borderId="57" xfId="1" applyNumberFormat="1" applyFont="1" applyBorder="1" applyAlignment="1" applyProtection="1">
      <alignment horizontal="center"/>
    </xf>
    <xf numFmtId="0" fontId="24" fillId="0" borderId="137" xfId="2" applyFont="1" applyBorder="1" applyAlignment="1">
      <alignment horizontal="center" vertical="center"/>
    </xf>
    <xf numFmtId="0" fontId="8" fillId="0" borderId="37" xfId="2" applyFont="1" applyBorder="1"/>
    <xf numFmtId="0" fontId="8" fillId="0" borderId="81" xfId="2" applyFont="1" applyBorder="1" applyAlignment="1">
      <alignment horizontal="center"/>
    </xf>
    <xf numFmtId="0" fontId="8" fillId="0" borderId="81" xfId="2" applyFont="1" applyBorder="1"/>
    <xf numFmtId="0" fontId="8" fillId="0" borderId="82" xfId="2" applyFont="1" applyBorder="1"/>
    <xf numFmtId="1" fontId="22" fillId="29" borderId="65" xfId="1" applyNumberFormat="1" applyFont="1" applyFill="1" applyBorder="1" applyAlignment="1" applyProtection="1">
      <alignment horizontal="center"/>
      <protection locked="0"/>
    </xf>
    <xf numFmtId="165" fontId="12" fillId="0" borderId="102" xfId="1" applyNumberFormat="1" applyFont="1" applyBorder="1" applyAlignment="1" applyProtection="1">
      <alignment horizontal="center"/>
    </xf>
    <xf numFmtId="165" fontId="50" fillId="0" borderId="55" xfId="1" applyNumberFormat="1" applyFont="1" applyBorder="1" applyAlignment="1" applyProtection="1">
      <alignment horizontal="center"/>
      <protection locked="0"/>
    </xf>
    <xf numFmtId="0" fontId="51" fillId="0" borderId="138" xfId="2" applyFont="1" applyBorder="1" applyAlignment="1">
      <alignment horizontal="center" vertical="center"/>
    </xf>
    <xf numFmtId="1" fontId="52" fillId="0" borderId="139" xfId="2" applyNumberFormat="1" applyFont="1" applyBorder="1" applyAlignment="1">
      <alignment horizontal="center" vertical="center"/>
    </xf>
    <xf numFmtId="2" fontId="24" fillId="0" borderId="138" xfId="2" applyNumberFormat="1" applyFont="1" applyBorder="1" applyAlignment="1">
      <alignment horizontal="center" vertical="center"/>
    </xf>
    <xf numFmtId="0" fontId="24" fillId="0" borderId="140" xfId="2" applyFont="1" applyBorder="1" applyAlignment="1">
      <alignment horizontal="center" vertical="center"/>
    </xf>
    <xf numFmtId="0" fontId="8" fillId="0" borderId="8" xfId="2" applyFont="1" applyBorder="1"/>
    <xf numFmtId="0" fontId="8" fillId="0" borderId="10" xfId="2" applyFont="1" applyBorder="1"/>
    <xf numFmtId="0" fontId="18" fillId="0" borderId="0" xfId="2" applyBorder="1"/>
    <xf numFmtId="0" fontId="8" fillId="0" borderId="33" xfId="2" applyFont="1" applyBorder="1"/>
    <xf numFmtId="0" fontId="8" fillId="0" borderId="6" xfId="2" applyFont="1" applyBorder="1"/>
    <xf numFmtId="0" fontId="8" fillId="0" borderId="25" xfId="2" applyFont="1" applyBorder="1" applyAlignment="1">
      <alignment horizontal="center"/>
    </xf>
    <xf numFmtId="0" fontId="8" fillId="0" borderId="25" xfId="2" applyFont="1" applyBorder="1"/>
    <xf numFmtId="0" fontId="8" fillId="0" borderId="24" xfId="2" applyFont="1" applyBorder="1"/>
    <xf numFmtId="1" fontId="24" fillId="0" borderId="56" xfId="1" applyNumberFormat="1" applyFont="1" applyBorder="1" applyAlignment="1" applyProtection="1">
      <alignment horizontal="center" vertical="center"/>
      <protection locked="0"/>
    </xf>
    <xf numFmtId="1" fontId="24" fillId="0" borderId="58" xfId="1" applyNumberFormat="1" applyFont="1" applyBorder="1" applyAlignment="1" applyProtection="1">
      <alignment horizontal="center"/>
      <protection locked="0"/>
    </xf>
    <xf numFmtId="1" fontId="52" fillId="0" borderId="57" xfId="1" applyNumberFormat="1" applyFont="1" applyBorder="1" applyAlignment="1" applyProtection="1">
      <alignment horizontal="center"/>
    </xf>
    <xf numFmtId="1" fontId="24" fillId="0" borderId="59" xfId="1" applyNumberFormat="1" applyFont="1" applyBorder="1" applyAlignment="1" applyProtection="1">
      <alignment horizontal="center"/>
      <protection locked="0"/>
    </xf>
    <xf numFmtId="0" fontId="8" fillId="0" borderId="83" xfId="2" applyFont="1" applyBorder="1"/>
    <xf numFmtId="165" fontId="12" fillId="0" borderId="66" xfId="1" applyNumberFormat="1" applyFont="1" applyBorder="1" applyAlignment="1" applyProtection="1">
      <alignment horizontal="center"/>
    </xf>
    <xf numFmtId="165" fontId="50" fillId="0" borderId="67" xfId="1" applyNumberFormat="1" applyFont="1" applyBorder="1" applyAlignment="1" applyProtection="1">
      <alignment horizontal="center"/>
      <protection locked="0"/>
    </xf>
    <xf numFmtId="1" fontId="24" fillId="0" borderId="66" xfId="1" applyNumberFormat="1" applyFont="1" applyBorder="1" applyAlignment="1" applyProtection="1">
      <alignment horizontal="center" vertical="center"/>
      <protection locked="0"/>
    </xf>
    <xf numFmtId="1" fontId="50" fillId="0" borderId="67" xfId="1" applyNumberFormat="1" applyFont="1" applyBorder="1" applyAlignment="1" applyProtection="1">
      <alignment horizontal="center"/>
    </xf>
    <xf numFmtId="1" fontId="24" fillId="0" borderId="68" xfId="1" applyNumberFormat="1" applyFont="1" applyBorder="1" applyAlignment="1" applyProtection="1">
      <alignment horizontal="center"/>
      <protection locked="0"/>
    </xf>
    <xf numFmtId="1" fontId="52" fillId="0" borderId="67" xfId="1" applyNumberFormat="1" applyFont="1" applyBorder="1" applyAlignment="1" applyProtection="1">
      <alignment horizontal="center"/>
    </xf>
    <xf numFmtId="165" fontId="50" fillId="0" borderId="67" xfId="1" applyNumberFormat="1" applyFont="1" applyBorder="1" applyAlignment="1" applyProtection="1">
      <alignment horizontal="center"/>
    </xf>
    <xf numFmtId="1" fontId="24" fillId="0" borderId="69" xfId="1" applyNumberFormat="1" applyFont="1" applyBorder="1" applyAlignment="1" applyProtection="1">
      <alignment horizontal="center"/>
      <protection locked="0"/>
    </xf>
    <xf numFmtId="0" fontId="8" fillId="0" borderId="26" xfId="2" applyFont="1" applyBorder="1"/>
    <xf numFmtId="1" fontId="24" fillId="0" borderId="72" xfId="1" applyNumberFormat="1" applyFont="1" applyBorder="1" applyAlignment="1" applyProtection="1">
      <alignment horizontal="center" vertical="center"/>
      <protection locked="0"/>
    </xf>
    <xf numFmtId="1" fontId="24" fillId="0" borderId="74" xfId="1" applyNumberFormat="1" applyFont="1" applyBorder="1" applyAlignment="1" applyProtection="1">
      <alignment horizontal="center"/>
      <protection locked="0"/>
    </xf>
    <xf numFmtId="1" fontId="52" fillId="0" borderId="73" xfId="1" applyNumberFormat="1" applyFont="1" applyBorder="1" applyAlignment="1" applyProtection="1">
      <alignment horizontal="center"/>
    </xf>
    <xf numFmtId="1" fontId="24" fillId="0" borderId="75" xfId="1" applyNumberFormat="1" applyFont="1" applyBorder="1" applyAlignment="1" applyProtection="1">
      <alignment horizontal="center"/>
      <protection locked="0"/>
    </xf>
    <xf numFmtId="0" fontId="54" fillId="0" borderId="26" xfId="2" applyFont="1" applyBorder="1"/>
    <xf numFmtId="165" fontId="25" fillId="0" borderId="66" xfId="1" applyNumberFormat="1" applyFont="1" applyBorder="1" applyAlignment="1" applyProtection="1">
      <alignment horizontal="center"/>
    </xf>
    <xf numFmtId="0" fontId="54" fillId="0" borderId="9" xfId="2" applyFont="1" applyBorder="1"/>
    <xf numFmtId="0" fontId="54" fillId="0" borderId="33" xfId="2" applyFont="1" applyBorder="1"/>
    <xf numFmtId="0" fontId="54" fillId="0" borderId="6" xfId="2" applyFont="1" applyBorder="1"/>
    <xf numFmtId="0" fontId="8" fillId="0" borderId="9" xfId="2" applyFont="1" applyBorder="1"/>
    <xf numFmtId="0" fontId="28" fillId="0" borderId="142" xfId="2" applyFont="1" applyBorder="1" applyAlignment="1">
      <alignment horizontal="center" vertical="center"/>
    </xf>
    <xf numFmtId="0" fontId="28" fillId="0" borderId="143" xfId="2" applyFont="1" applyBorder="1" applyAlignment="1">
      <alignment horizontal="center" vertical="center"/>
    </xf>
    <xf numFmtId="0" fontId="28" fillId="0" borderId="17" xfId="2" applyFont="1" applyBorder="1" applyAlignment="1">
      <alignment horizontal="center" vertical="center"/>
    </xf>
    <xf numFmtId="0" fontId="8" fillId="0" borderId="5" xfId="2" applyFont="1" applyBorder="1" applyAlignment="1">
      <alignment horizontal="center"/>
    </xf>
    <xf numFmtId="1" fontId="24" fillId="0" borderId="58" xfId="1" applyNumberFormat="1" applyFont="1" applyBorder="1" applyAlignment="1" applyProtection="1">
      <alignment horizontal="center" vertical="center"/>
      <protection locked="0"/>
    </xf>
    <xf numFmtId="1" fontId="24" fillId="0" borderId="77" xfId="1" applyNumberFormat="1" applyFont="1" applyBorder="1" applyAlignment="1" applyProtection="1">
      <alignment horizontal="center"/>
      <protection locked="0"/>
    </xf>
    <xf numFmtId="1" fontId="52" fillId="0" borderId="55" xfId="1" applyNumberFormat="1" applyFont="1" applyBorder="1" applyAlignment="1" applyProtection="1">
      <alignment horizontal="center"/>
    </xf>
    <xf numFmtId="1" fontId="24" fillId="0" borderId="78" xfId="1" applyNumberFormat="1" applyFont="1" applyBorder="1" applyAlignment="1" applyProtection="1">
      <alignment horizontal="center"/>
      <protection locked="0"/>
    </xf>
    <xf numFmtId="0" fontId="9" fillId="0" borderId="32" xfId="2" applyFont="1" applyBorder="1" applyAlignment="1">
      <alignment horizontal="left" vertical="center" wrapText="1"/>
    </xf>
    <xf numFmtId="0" fontId="8" fillId="0" borderId="135" xfId="1" applyFont="1" applyBorder="1" applyAlignment="1">
      <alignment horizontal="left"/>
    </xf>
    <xf numFmtId="1" fontId="24" fillId="0" borderId="80" xfId="1" applyNumberFormat="1" applyFont="1" applyBorder="1" applyAlignment="1" applyProtection="1">
      <alignment horizontal="center"/>
      <protection locked="0"/>
    </xf>
    <xf numFmtId="0" fontId="9" fillId="0" borderId="9" xfId="2" applyFont="1" applyBorder="1" applyAlignment="1">
      <alignment horizontal="left" vertical="center" wrapText="1"/>
    </xf>
    <xf numFmtId="0" fontId="9" fillId="0" borderId="37" xfId="2" applyFont="1" applyBorder="1" applyAlignment="1">
      <alignment horizontal="left" vertical="center" wrapText="1"/>
    </xf>
    <xf numFmtId="0" fontId="9" fillId="0" borderId="144" xfId="2" applyFont="1" applyBorder="1" applyAlignment="1">
      <alignment horizontal="left" vertical="center" wrapText="1"/>
    </xf>
    <xf numFmtId="0" fontId="8" fillId="0" borderId="87" xfId="1" applyFont="1" applyBorder="1" applyAlignment="1">
      <alignment horizontal="center"/>
    </xf>
    <xf numFmtId="49" fontId="8" fillId="0" borderId="145" xfId="1" applyNumberFormat="1" applyFont="1" applyBorder="1" applyAlignment="1" applyProtection="1">
      <alignment horizontal="left" vertical="center"/>
    </xf>
    <xf numFmtId="0" fontId="54" fillId="0" borderId="32" xfId="1" applyFont="1" applyBorder="1" applyAlignment="1">
      <alignment horizontal="left" vertical="center"/>
    </xf>
    <xf numFmtId="49" fontId="8" fillId="0" borderId="146" xfId="1" applyNumberFormat="1" applyFont="1" applyBorder="1" applyAlignment="1" applyProtection="1">
      <alignment horizontal="left" vertical="center"/>
    </xf>
    <xf numFmtId="0" fontId="54" fillId="0" borderId="9" xfId="1" applyFont="1" applyBorder="1" applyAlignment="1">
      <alignment horizontal="left" vertical="center"/>
    </xf>
    <xf numFmtId="0" fontId="54" fillId="0" borderId="37" xfId="1" applyFont="1" applyBorder="1" applyAlignment="1">
      <alignment horizontal="left" vertical="center"/>
    </xf>
    <xf numFmtId="0" fontId="54" fillId="0" borderId="144" xfId="1" applyFont="1" applyBorder="1" applyAlignment="1">
      <alignment horizontal="left" vertical="center"/>
    </xf>
    <xf numFmtId="0" fontId="8" fillId="0" borderId="87" xfId="2" applyFont="1" applyBorder="1" applyAlignment="1">
      <alignment horizontal="center"/>
    </xf>
    <xf numFmtId="0" fontId="18" fillId="0" borderId="36" xfId="2" applyBorder="1"/>
    <xf numFmtId="0" fontId="18" fillId="0" borderId="9" xfId="2" applyFont="1" applyBorder="1"/>
    <xf numFmtId="0" fontId="28" fillId="30" borderId="110" xfId="1" applyFont="1" applyFill="1" applyBorder="1" applyAlignment="1">
      <alignment horizontal="center" vertical="center"/>
    </xf>
    <xf numFmtId="0" fontId="28" fillId="30" borderId="111" xfId="1" applyFont="1" applyFill="1" applyBorder="1" applyAlignment="1">
      <alignment horizontal="center" vertical="center"/>
    </xf>
    <xf numFmtId="0" fontId="29" fillId="30" borderId="112" xfId="1" applyFont="1" applyFill="1" applyBorder="1" applyAlignment="1" applyProtection="1">
      <alignment horizontal="center"/>
    </xf>
    <xf numFmtId="0" fontId="29" fillId="30" borderId="113" xfId="1" applyFont="1" applyFill="1" applyBorder="1" applyAlignment="1" applyProtection="1">
      <alignment horizontal="center"/>
    </xf>
    <xf numFmtId="1" fontId="29" fillId="30" borderId="111" xfId="1" applyNumberFormat="1" applyFont="1" applyFill="1" applyBorder="1" applyAlignment="1" applyProtection="1">
      <alignment horizontal="center"/>
    </xf>
    <xf numFmtId="0" fontId="29" fillId="30" borderId="111" xfId="1" applyFont="1" applyFill="1" applyBorder="1" applyAlignment="1" applyProtection="1">
      <alignment horizontal="center"/>
    </xf>
    <xf numFmtId="2" fontId="29" fillId="30" borderId="111" xfId="1" applyNumberFormat="1" applyFont="1" applyFill="1" applyBorder="1" applyAlignment="1" applyProtection="1">
      <alignment horizontal="center"/>
    </xf>
    <xf numFmtId="0" fontId="28" fillId="30" borderId="114" xfId="1" applyFont="1" applyFill="1" applyBorder="1" applyAlignment="1">
      <alignment horizontal="center" vertical="center"/>
    </xf>
    <xf numFmtId="0" fontId="29" fillId="30" borderId="90" xfId="1" applyFont="1" applyFill="1" applyBorder="1" applyAlignment="1" applyProtection="1">
      <alignment horizontal="center" vertical="center"/>
    </xf>
    <xf numFmtId="0" fontId="28" fillId="30" borderId="115" xfId="1" applyFont="1" applyFill="1" applyBorder="1" applyAlignment="1">
      <alignment horizontal="center"/>
    </xf>
    <xf numFmtId="0" fontId="28" fillId="30" borderId="116" xfId="1" applyFont="1" applyFill="1" applyBorder="1" applyAlignment="1">
      <alignment horizontal="center" vertical="center"/>
    </xf>
    <xf numFmtId="0" fontId="28" fillId="30" borderId="117" xfId="1" applyFont="1" applyFill="1" applyBorder="1" applyAlignment="1">
      <alignment horizontal="center" vertical="center"/>
    </xf>
    <xf numFmtId="0" fontId="28" fillId="30" borderId="120" xfId="1" applyFont="1" applyFill="1" applyBorder="1" applyAlignment="1">
      <alignment horizontal="center" vertical="center"/>
    </xf>
    <xf numFmtId="0" fontId="28" fillId="30" borderId="76" xfId="1" applyFont="1" applyFill="1" applyBorder="1" applyAlignment="1">
      <alignment horizontal="center"/>
    </xf>
    <xf numFmtId="0" fontId="28" fillId="30" borderId="121" xfId="1" applyFont="1" applyFill="1" applyBorder="1" applyAlignment="1">
      <alignment horizontal="center"/>
    </xf>
    <xf numFmtId="1" fontId="56" fillId="31" borderId="53" xfId="1" applyNumberFormat="1" applyFont="1" applyFill="1" applyBorder="1" applyAlignment="1" applyProtection="1">
      <alignment horizontal="center"/>
      <protection locked="0"/>
    </xf>
    <xf numFmtId="165" fontId="22" fillId="0" borderId="117" xfId="1" applyNumberFormat="1" applyFont="1" applyBorder="1" applyAlignment="1" applyProtection="1">
      <alignment horizontal="center"/>
    </xf>
    <xf numFmtId="0" fontId="24" fillId="32" borderId="149" xfId="1" applyNumberFormat="1" applyFont="1" applyFill="1" applyBorder="1" applyAlignment="1" applyProtection="1">
      <alignment horizontal="center"/>
      <protection locked="0"/>
    </xf>
    <xf numFmtId="1" fontId="24" fillId="0" borderId="55" xfId="1" applyNumberFormat="1" applyFont="1" applyBorder="1" applyAlignment="1" applyProtection="1">
      <alignment horizontal="center"/>
      <protection locked="0"/>
    </xf>
    <xf numFmtId="1" fontId="24" fillId="0" borderId="150" xfId="1" applyNumberFormat="1" applyFont="1" applyBorder="1" applyAlignment="1" applyProtection="1">
      <alignment horizontal="center"/>
      <protection locked="0"/>
    </xf>
    <xf numFmtId="0" fontId="24" fillId="32" borderId="151" xfId="1" applyNumberFormat="1" applyFont="1" applyFill="1" applyBorder="1" applyAlignment="1" applyProtection="1">
      <alignment horizontal="center"/>
    </xf>
    <xf numFmtId="1" fontId="24" fillId="0" borderId="152" xfId="1" applyNumberFormat="1" applyFont="1" applyBorder="1" applyAlignment="1" applyProtection="1">
      <alignment horizontal="center"/>
      <protection locked="0"/>
    </xf>
    <xf numFmtId="165" fontId="24" fillId="0" borderId="59" xfId="1" applyNumberFormat="1" applyFont="1" applyBorder="1" applyAlignment="1" applyProtection="1">
      <alignment horizontal="center"/>
      <protection locked="0"/>
    </xf>
    <xf numFmtId="1" fontId="24" fillId="32" borderId="153" xfId="1" applyNumberFormat="1" applyFont="1" applyFill="1" applyBorder="1" applyAlignment="1" applyProtection="1">
      <alignment horizontal="center"/>
    </xf>
    <xf numFmtId="0" fontId="24" fillId="32" borderId="154" xfId="1" applyNumberFormat="1" applyFont="1" applyFill="1" applyBorder="1" applyAlignment="1" applyProtection="1">
      <alignment horizontal="center"/>
    </xf>
    <xf numFmtId="1" fontId="24" fillId="0" borderId="155" xfId="1" applyNumberFormat="1" applyFont="1" applyBorder="1" applyAlignment="1" applyProtection="1">
      <alignment horizontal="center"/>
      <protection locked="0"/>
    </xf>
    <xf numFmtId="1" fontId="56" fillId="31" borderId="65" xfId="1" applyNumberFormat="1" applyFont="1" applyFill="1" applyBorder="1" applyAlignment="1" applyProtection="1">
      <alignment horizontal="center"/>
      <protection locked="0"/>
    </xf>
    <xf numFmtId="165" fontId="22" fillId="0" borderId="156" xfId="1" applyNumberFormat="1" applyFont="1" applyBorder="1" applyAlignment="1" applyProtection="1">
      <alignment horizontal="center"/>
    </xf>
    <xf numFmtId="0" fontId="24" fillId="32" borderId="153" xfId="1" applyNumberFormat="1" applyFont="1" applyFill="1" applyBorder="1" applyAlignment="1" applyProtection="1">
      <alignment horizontal="center"/>
      <protection locked="0"/>
    </xf>
    <xf numFmtId="1" fontId="24" fillId="0" borderId="67" xfId="1" applyNumberFormat="1" applyFont="1" applyBorder="1" applyAlignment="1" applyProtection="1">
      <alignment horizontal="center"/>
      <protection locked="0"/>
    </xf>
    <xf numFmtId="1" fontId="24" fillId="0" borderId="156" xfId="1" applyNumberFormat="1" applyFont="1" applyBorder="1" applyAlignment="1" applyProtection="1">
      <alignment horizontal="center"/>
      <protection locked="0"/>
    </xf>
    <xf numFmtId="0" fontId="24" fillId="32" borderId="153" xfId="1" applyNumberFormat="1" applyFont="1" applyFill="1" applyBorder="1" applyAlignment="1" applyProtection="1">
      <alignment horizontal="center"/>
    </xf>
    <xf numFmtId="1" fontId="24" fillId="0" borderId="157" xfId="1" applyNumberFormat="1" applyFont="1" applyBorder="1" applyAlignment="1" applyProtection="1">
      <alignment horizontal="center"/>
      <protection locked="0"/>
    </xf>
    <xf numFmtId="165" fontId="24" fillId="0" borderId="69" xfId="1" applyNumberFormat="1" applyFont="1" applyBorder="1" applyAlignment="1" applyProtection="1">
      <alignment horizontal="center"/>
      <protection locked="0"/>
    </xf>
    <xf numFmtId="0" fontId="24" fillId="32" borderId="157" xfId="1" applyNumberFormat="1" applyFont="1" applyFill="1" applyBorder="1" applyAlignment="1" applyProtection="1">
      <alignment horizontal="center"/>
    </xf>
    <xf numFmtId="1" fontId="24" fillId="0" borderId="158" xfId="1" applyNumberFormat="1" applyFont="1" applyBorder="1" applyAlignment="1" applyProtection="1">
      <alignment horizontal="center"/>
      <protection locked="0"/>
    </xf>
    <xf numFmtId="1" fontId="24" fillId="0" borderId="157" xfId="1" applyNumberFormat="1" applyFont="1" applyBorder="1" applyAlignment="1" applyProtection="1">
      <alignment horizontal="center"/>
    </xf>
    <xf numFmtId="1" fontId="24" fillId="0" borderId="158" xfId="1" applyNumberFormat="1" applyFont="1" applyBorder="1" applyAlignment="1" applyProtection="1">
      <alignment horizontal="center"/>
    </xf>
    <xf numFmtId="0" fontId="24" fillId="0" borderId="157" xfId="1" applyNumberFormat="1" applyFont="1" applyBorder="1" applyAlignment="1" applyProtection="1">
      <alignment horizontal="center"/>
    </xf>
    <xf numFmtId="165" fontId="12" fillId="0" borderId="156" xfId="1" applyNumberFormat="1" applyFont="1" applyBorder="1" applyAlignment="1" applyProtection="1">
      <alignment horizontal="center"/>
    </xf>
    <xf numFmtId="0" fontId="9" fillId="0" borderId="26" xfId="2" applyFont="1" applyBorder="1" applyAlignment="1">
      <alignment horizontal="left" vertical="center" wrapText="1"/>
    </xf>
    <xf numFmtId="0" fontId="8" fillId="0" borderId="25" xfId="2" applyFont="1" applyBorder="1" applyAlignment="1">
      <alignment horizontal="left"/>
    </xf>
    <xf numFmtId="1" fontId="9" fillId="0" borderId="24" xfId="2" applyNumberFormat="1" applyFont="1" applyBorder="1" applyAlignment="1" applyProtection="1">
      <alignment horizontal="left"/>
      <protection locked="0"/>
    </xf>
    <xf numFmtId="0" fontId="9" fillId="0" borderId="159" xfId="2" applyFont="1" applyBorder="1"/>
    <xf numFmtId="0" fontId="9" fillId="0" borderId="94" xfId="2" applyFont="1" applyBorder="1" applyAlignment="1">
      <alignment horizontal="center"/>
    </xf>
    <xf numFmtId="0" fontId="18" fillId="0" borderId="95" xfId="2" applyBorder="1"/>
    <xf numFmtId="0" fontId="18" fillId="0" borderId="96" xfId="2" applyBorder="1"/>
    <xf numFmtId="0" fontId="8" fillId="0" borderId="159" xfId="1" applyFont="1" applyBorder="1" applyAlignment="1">
      <alignment horizontal="left" vertical="center"/>
    </xf>
    <xf numFmtId="1" fontId="24" fillId="0" borderId="160" xfId="1" applyNumberFormat="1" applyFont="1" applyBorder="1" applyAlignment="1" applyProtection="1">
      <alignment horizontal="center"/>
    </xf>
    <xf numFmtId="1" fontId="24" fillId="0" borderId="67" xfId="1" applyNumberFormat="1" applyFont="1" applyBorder="1" applyAlignment="1" applyProtection="1">
      <alignment horizontal="center"/>
    </xf>
    <xf numFmtId="1" fontId="24" fillId="0" borderId="161" xfId="1" applyNumberFormat="1" applyFont="1" applyBorder="1" applyAlignment="1" applyProtection="1">
      <alignment horizontal="center"/>
    </xf>
    <xf numFmtId="1" fontId="24" fillId="0" borderId="162" xfId="1" applyNumberFormat="1" applyFont="1" applyBorder="1" applyAlignment="1" applyProtection="1">
      <alignment horizontal="center"/>
      <protection locked="0"/>
    </xf>
    <xf numFmtId="49" fontId="8" fillId="0" borderId="39" xfId="1" applyNumberFormat="1" applyFont="1" applyBorder="1" applyAlignment="1" applyProtection="1">
      <alignment horizontal="left" vertical="center"/>
    </xf>
    <xf numFmtId="1" fontId="24" fillId="0" borderId="57" xfId="1" applyNumberFormat="1" applyFont="1" applyBorder="1" applyAlignment="1" applyProtection="1">
      <alignment horizontal="center"/>
      <protection locked="0"/>
    </xf>
    <xf numFmtId="1" fontId="24" fillId="0" borderId="162" xfId="1" applyNumberFormat="1" applyFont="1" applyBorder="1" applyAlignment="1" applyProtection="1">
      <alignment horizontal="center"/>
    </xf>
    <xf numFmtId="0" fontId="9" fillId="0" borderId="39" xfId="2" applyFont="1" applyBorder="1" applyAlignment="1">
      <alignment horizontal="center" vertical="center"/>
    </xf>
    <xf numFmtId="0" fontId="9" fillId="0" borderId="39" xfId="2" applyFont="1" applyBorder="1" applyAlignment="1">
      <alignment horizontal="left"/>
    </xf>
    <xf numFmtId="1" fontId="9" fillId="0" borderId="42" xfId="2" applyNumberFormat="1" applyFont="1" applyBorder="1" applyAlignment="1" applyProtection="1">
      <alignment horizontal="left"/>
      <protection locked="0"/>
    </xf>
    <xf numFmtId="0" fontId="57" fillId="0" borderId="0" xfId="2" applyFont="1"/>
    <xf numFmtId="0" fontId="29" fillId="6" borderId="164" xfId="1" applyFont="1" applyFill="1" applyBorder="1" applyAlignment="1" applyProtection="1">
      <alignment horizontal="center"/>
    </xf>
    <xf numFmtId="0" fontId="29" fillId="6" borderId="165" xfId="1" applyFont="1" applyFill="1" applyBorder="1" applyAlignment="1" applyProtection="1">
      <alignment horizontal="center"/>
    </xf>
    <xf numFmtId="1" fontId="29" fillId="6" borderId="164" xfId="1" applyNumberFormat="1" applyFont="1" applyFill="1" applyBorder="1" applyAlignment="1" applyProtection="1">
      <alignment horizontal="center"/>
    </xf>
    <xf numFmtId="2" fontId="29" fillId="6" borderId="165" xfId="1" applyNumberFormat="1" applyFont="1" applyFill="1" applyBorder="1" applyAlignment="1" applyProtection="1">
      <alignment horizontal="center"/>
    </xf>
    <xf numFmtId="1" fontId="22" fillId="31" borderId="53" xfId="1" applyNumberFormat="1" applyFont="1" applyFill="1" applyBorder="1" applyAlignment="1" applyProtection="1">
      <alignment horizontal="center"/>
      <protection locked="0"/>
    </xf>
    <xf numFmtId="0" fontId="24" fillId="0" borderId="152" xfId="1" applyNumberFormat="1" applyFont="1" applyBorder="1" applyAlignment="1" applyProtection="1">
      <alignment horizontal="center"/>
      <protection locked="0"/>
    </xf>
    <xf numFmtId="1" fontId="24" fillId="0" borderId="167" xfId="1" applyNumberFormat="1" applyFont="1" applyBorder="1" applyAlignment="1" applyProtection="1">
      <alignment horizontal="center" vertical="center"/>
      <protection locked="0"/>
    </xf>
    <xf numFmtId="0" fontId="24" fillId="32" borderId="149" xfId="1" applyNumberFormat="1" applyFont="1" applyFill="1" applyBorder="1" applyAlignment="1" applyProtection="1">
      <alignment horizontal="center"/>
    </xf>
    <xf numFmtId="0" fontId="24" fillId="0" borderId="55" xfId="1" applyNumberFormat="1" applyFont="1" applyBorder="1" applyAlignment="1" applyProtection="1">
      <alignment horizontal="center"/>
    </xf>
    <xf numFmtId="1" fontId="28" fillId="0" borderId="152" xfId="1" applyNumberFormat="1" applyFont="1" applyBorder="1" applyAlignment="1" applyProtection="1">
      <alignment horizontal="center"/>
      <protection locked="0"/>
    </xf>
    <xf numFmtId="0" fontId="24" fillId="0" borderId="155" xfId="1" applyNumberFormat="1" applyFont="1" applyBorder="1" applyAlignment="1" applyProtection="1">
      <alignment horizontal="center"/>
    </xf>
    <xf numFmtId="0" fontId="8" fillId="0" borderId="60" xfId="1" applyFont="1" applyBorder="1" applyAlignment="1">
      <alignment horizontal="center" vertical="center"/>
    </xf>
    <xf numFmtId="0" fontId="8" fillId="0" borderId="61" xfId="1" applyFont="1" applyBorder="1" applyAlignment="1"/>
    <xf numFmtId="49" fontId="8" fillId="0" borderId="62" xfId="1" applyNumberFormat="1" applyFont="1" applyBorder="1" applyAlignment="1"/>
    <xf numFmtId="1" fontId="22" fillId="31" borderId="65" xfId="1" applyNumberFormat="1" applyFont="1" applyFill="1" applyBorder="1" applyAlignment="1" applyProtection="1">
      <alignment horizontal="center"/>
      <protection locked="0"/>
    </xf>
    <xf numFmtId="0" fontId="24" fillId="0" borderId="168" xfId="1" applyNumberFormat="1" applyFont="1" applyBorder="1" applyAlignment="1" applyProtection="1">
      <alignment horizontal="center"/>
      <protection locked="0"/>
    </xf>
    <xf numFmtId="1" fontId="24" fillId="0" borderId="169" xfId="1" applyNumberFormat="1" applyFont="1" applyBorder="1" applyAlignment="1" applyProtection="1">
      <alignment horizontal="center" vertical="center"/>
      <protection locked="0"/>
    </xf>
    <xf numFmtId="0" fontId="24" fillId="0" borderId="67" xfId="1" applyNumberFormat="1" applyFont="1" applyBorder="1" applyAlignment="1" applyProtection="1">
      <alignment horizontal="center"/>
    </xf>
    <xf numFmtId="1" fontId="28" fillId="0" borderId="157" xfId="1" applyNumberFormat="1" applyFont="1" applyBorder="1" applyAlignment="1" applyProtection="1">
      <alignment horizontal="center"/>
    </xf>
    <xf numFmtId="0" fontId="18" fillId="0" borderId="8" xfId="2" applyFont="1" applyBorder="1" applyAlignment="1">
      <alignment horizontal="center"/>
    </xf>
    <xf numFmtId="0" fontId="18" fillId="0" borderId="8" xfId="2" applyFont="1" applyBorder="1"/>
    <xf numFmtId="0" fontId="28" fillId="0" borderId="169" xfId="2" applyFont="1" applyBorder="1" applyAlignment="1">
      <alignment horizontal="center" vertical="center"/>
    </xf>
    <xf numFmtId="0" fontId="8" fillId="0" borderId="26" xfId="2" applyFont="1" applyBorder="1" applyAlignment="1"/>
    <xf numFmtId="0" fontId="8" fillId="0" borderId="25" xfId="2" applyFont="1" applyBorder="1" applyAlignment="1"/>
    <xf numFmtId="0" fontId="8" fillId="0" borderId="24" xfId="2" applyFont="1" applyBorder="1" applyAlignment="1"/>
    <xf numFmtId="0" fontId="8" fillId="0" borderId="40" xfId="2" applyFont="1" applyBorder="1" applyAlignment="1">
      <alignment horizontal="center"/>
    </xf>
    <xf numFmtId="0" fontId="8" fillId="0" borderId="40" xfId="2" applyFont="1" applyBorder="1"/>
    <xf numFmtId="0" fontId="8" fillId="0" borderId="41" xfId="2" applyFont="1" applyBorder="1"/>
    <xf numFmtId="1" fontId="28" fillId="0" borderId="57" xfId="1" applyNumberFormat="1" applyFont="1" applyBorder="1" applyAlignment="1" applyProtection="1">
      <alignment horizontal="center"/>
    </xf>
    <xf numFmtId="1" fontId="28" fillId="0" borderId="67" xfId="1" applyNumberFormat="1" applyFont="1" applyBorder="1" applyAlignment="1" applyProtection="1">
      <alignment horizontal="center"/>
    </xf>
    <xf numFmtId="1" fontId="28" fillId="0" borderId="73" xfId="1" applyNumberFormat="1" applyFont="1" applyBorder="1" applyAlignment="1" applyProtection="1">
      <alignment horizontal="center"/>
    </xf>
    <xf numFmtId="0" fontId="51" fillId="0" borderId="0" xfId="2" applyFont="1"/>
    <xf numFmtId="0" fontId="29" fillId="30" borderId="164" xfId="1" applyFont="1" applyFill="1" applyBorder="1" applyAlignment="1" applyProtection="1">
      <alignment horizontal="center"/>
    </xf>
    <xf numFmtId="0" fontId="29" fillId="30" borderId="165" xfId="1" applyFont="1" applyFill="1" applyBorder="1" applyAlignment="1" applyProtection="1">
      <alignment horizontal="center"/>
    </xf>
    <xf numFmtId="1" fontId="29" fillId="30" borderId="164" xfId="1" applyNumberFormat="1" applyFont="1" applyFill="1" applyBorder="1" applyAlignment="1" applyProtection="1">
      <alignment horizontal="center"/>
    </xf>
    <xf numFmtId="2" fontId="29" fillId="30" borderId="165" xfId="1" applyNumberFormat="1" applyFont="1" applyFill="1" applyBorder="1" applyAlignment="1" applyProtection="1">
      <alignment horizontal="center"/>
    </xf>
    <xf numFmtId="165" fontId="24" fillId="0" borderId="108" xfId="1" applyNumberFormat="1" applyFont="1" applyBorder="1" applyAlignment="1" applyProtection="1">
      <alignment horizontal="center"/>
      <protection locked="0"/>
    </xf>
    <xf numFmtId="0" fontId="8" fillId="0" borderId="97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3" xfId="0" applyFont="1" applyBorder="1"/>
    <xf numFmtId="0" fontId="0" fillId="0" borderId="23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26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82" xfId="0" applyFont="1" applyBorder="1"/>
    <xf numFmtId="0" fontId="8" fillId="0" borderId="81" xfId="0" applyFont="1" applyBorder="1"/>
    <xf numFmtId="0" fontId="8" fillId="0" borderId="81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0" fillId="0" borderId="22" xfId="0" applyFont="1" applyBorder="1"/>
    <xf numFmtId="0" fontId="0" fillId="0" borderId="22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147" xfId="0" applyFont="1" applyBorder="1"/>
    <xf numFmtId="0" fontId="0" fillId="0" borderId="147" xfId="0" applyFont="1" applyBorder="1" applyAlignment="1">
      <alignment horizontal="center"/>
    </xf>
    <xf numFmtId="0" fontId="0" fillId="0" borderId="83" xfId="0" applyFont="1" applyBorder="1" applyAlignment="1">
      <alignment horizontal="center" vertical="center"/>
    </xf>
    <xf numFmtId="0" fontId="8" fillId="0" borderId="88" xfId="0" applyFont="1" applyBorder="1"/>
    <xf numFmtId="0" fontId="8" fillId="0" borderId="5" xfId="0" applyFont="1" applyBorder="1"/>
    <xf numFmtId="0" fontId="8" fillId="0" borderId="97" xfId="1" applyFont="1" applyBorder="1" applyAlignment="1">
      <alignment horizontal="center"/>
    </xf>
    <xf numFmtId="0" fontId="8" fillId="0" borderId="60" xfId="1" applyFont="1" applyBorder="1" applyAlignment="1">
      <alignment horizontal="center"/>
    </xf>
    <xf numFmtId="0" fontId="58" fillId="0" borderId="10" xfId="0" applyFont="1" applyBorder="1"/>
    <xf numFmtId="0" fontId="58" fillId="0" borderId="8" xfId="0" applyFont="1" applyBorder="1"/>
    <xf numFmtId="0" fontId="58" fillId="0" borderId="8" xfId="0" applyFont="1" applyBorder="1" applyAlignment="1">
      <alignment horizontal="center"/>
    </xf>
    <xf numFmtId="0" fontId="58" fillId="0" borderId="9" xfId="0" applyFont="1" applyBorder="1" applyAlignment="1">
      <alignment horizontal="center" vertical="center"/>
    </xf>
    <xf numFmtId="0" fontId="58" fillId="0" borderId="82" xfId="0" applyFont="1" applyBorder="1"/>
    <xf numFmtId="0" fontId="58" fillId="0" borderId="81" xfId="0" applyFont="1" applyBorder="1"/>
    <xf numFmtId="0" fontId="58" fillId="0" borderId="81" xfId="0" applyFont="1" applyBorder="1" applyAlignment="1">
      <alignment horizontal="center"/>
    </xf>
    <xf numFmtId="0" fontId="8" fillId="0" borderId="26" xfId="1" applyFont="1" applyBorder="1" applyAlignment="1">
      <alignment horizontal="center" vertical="center"/>
    </xf>
    <xf numFmtId="0" fontId="8" fillId="0" borderId="41" xfId="0" applyFont="1" applyBorder="1"/>
    <xf numFmtId="0" fontId="8" fillId="0" borderId="62" xfId="0" applyFont="1" applyBorder="1"/>
    <xf numFmtId="0" fontId="8" fillId="0" borderId="61" xfId="0" applyFont="1" applyBorder="1"/>
    <xf numFmtId="0" fontId="8" fillId="0" borderId="61" xfId="0" applyFont="1" applyBorder="1" applyAlignment="1">
      <alignment horizontal="center"/>
    </xf>
    <xf numFmtId="0" fontId="8" fillId="0" borderId="83" xfId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3" fillId="0" borderId="0" xfId="0" applyNumberFormat="1" applyFont="1" applyAlignment="1"/>
    <xf numFmtId="1" fontId="59" fillId="0" borderId="0" xfId="0" applyNumberFormat="1" applyFont="1" applyAlignment="1">
      <alignment horizontal="center" vertical="center"/>
    </xf>
    <xf numFmtId="0" fontId="59" fillId="0" borderId="0" xfId="0" applyNumberFormat="1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22" fillId="33" borderId="65" xfId="1" applyNumberFormat="1" applyFont="1" applyFill="1" applyBorder="1" applyAlignment="1" applyProtection="1">
      <alignment horizontal="center"/>
      <protection locked="0"/>
    </xf>
    <xf numFmtId="0" fontId="24" fillId="0" borderId="170" xfId="1" applyNumberFormat="1" applyFont="1" applyBorder="1" applyAlignment="1" applyProtection="1">
      <alignment horizontal="center"/>
    </xf>
    <xf numFmtId="0" fontId="24" fillId="0" borderId="171" xfId="1" applyNumberFormat="1" applyFont="1" applyBorder="1" applyAlignment="1" applyProtection="1">
      <alignment horizontal="center"/>
    </xf>
    <xf numFmtId="0" fontId="24" fillId="0" borderId="172" xfId="1" applyNumberFormat="1" applyFont="1" applyBorder="1" applyAlignment="1" applyProtection="1">
      <alignment horizontal="center"/>
    </xf>
    <xf numFmtId="165" fontId="24" fillId="0" borderId="99" xfId="1" applyNumberFormat="1" applyFont="1" applyBorder="1" applyAlignment="1" applyProtection="1">
      <alignment horizontal="center"/>
      <protection locked="0"/>
    </xf>
    <xf numFmtId="1" fontId="24" fillId="0" borderId="98" xfId="1" applyNumberFormat="1" applyFont="1" applyBorder="1" applyAlignment="1" applyProtection="1">
      <alignment horizontal="center"/>
    </xf>
    <xf numFmtId="1" fontId="24" fillId="0" borderId="174" xfId="1" applyNumberFormat="1" applyFont="1" applyBorder="1" applyAlignment="1" applyProtection="1">
      <alignment horizontal="center"/>
      <protection locked="0"/>
    </xf>
    <xf numFmtId="1" fontId="24" fillId="0" borderId="98" xfId="1" applyNumberFormat="1" applyFont="1" applyBorder="1" applyAlignment="1" applyProtection="1">
      <alignment horizontal="center"/>
      <protection locked="0"/>
    </xf>
    <xf numFmtId="0" fontId="24" fillId="0" borderId="176" xfId="1" applyNumberFormat="1" applyFont="1" applyBorder="1" applyAlignment="1" applyProtection="1">
      <alignment horizontal="center"/>
    </xf>
    <xf numFmtId="165" fontId="24" fillId="0" borderId="177" xfId="1" applyNumberFormat="1" applyFont="1" applyBorder="1" applyAlignment="1" applyProtection="1">
      <alignment horizontal="center"/>
      <protection locked="0"/>
    </xf>
    <xf numFmtId="0" fontId="24" fillId="0" borderId="178" xfId="1" applyNumberFormat="1" applyFont="1" applyBorder="1" applyAlignment="1" applyProtection="1">
      <alignment horizontal="center"/>
    </xf>
    <xf numFmtId="165" fontId="24" fillId="0" borderId="179" xfId="1" applyNumberFormat="1" applyFont="1" applyBorder="1" applyAlignment="1" applyProtection="1">
      <alignment horizontal="center"/>
      <protection locked="0"/>
    </xf>
    <xf numFmtId="1" fontId="24" fillId="0" borderId="180" xfId="1" applyNumberFormat="1" applyFont="1" applyBorder="1" applyAlignment="1" applyProtection="1">
      <alignment horizontal="center"/>
      <protection locked="0"/>
    </xf>
    <xf numFmtId="1" fontId="24" fillId="0" borderId="178" xfId="1" applyNumberFormat="1" applyFont="1" applyBorder="1" applyAlignment="1" applyProtection="1">
      <alignment horizontal="center"/>
      <protection locked="0"/>
    </xf>
    <xf numFmtId="0" fontId="24" fillId="0" borderId="182" xfId="1" applyNumberFormat="1" applyFont="1" applyBorder="1" applyAlignment="1" applyProtection="1">
      <alignment horizontal="center"/>
    </xf>
    <xf numFmtId="165" fontId="24" fillId="0" borderId="183" xfId="1" applyNumberFormat="1" applyFont="1" applyBorder="1" applyAlignment="1" applyProtection="1">
      <alignment horizontal="center"/>
      <protection locked="0"/>
    </xf>
    <xf numFmtId="1" fontId="24" fillId="0" borderId="184" xfId="1" applyNumberFormat="1" applyFont="1" applyBorder="1" applyAlignment="1" applyProtection="1">
      <alignment horizontal="center"/>
    </xf>
    <xf numFmtId="165" fontId="24" fillId="0" borderId="185" xfId="1" applyNumberFormat="1" applyFont="1" applyBorder="1" applyAlignment="1" applyProtection="1">
      <alignment horizontal="center"/>
      <protection locked="0"/>
    </xf>
    <xf numFmtId="1" fontId="24" fillId="0" borderId="186" xfId="1" applyNumberFormat="1" applyFont="1" applyBorder="1" applyAlignment="1" applyProtection="1">
      <alignment horizontal="center"/>
      <protection locked="0"/>
    </xf>
    <xf numFmtId="1" fontId="24" fillId="0" borderId="184" xfId="1" applyNumberFormat="1" applyFont="1" applyBorder="1" applyAlignment="1" applyProtection="1">
      <alignment horizontal="center"/>
      <protection locked="0"/>
    </xf>
    <xf numFmtId="0" fontId="24" fillId="0" borderId="188" xfId="1" applyNumberFormat="1" applyFont="1" applyBorder="1" applyAlignment="1" applyProtection="1">
      <alignment horizontal="center"/>
    </xf>
    <xf numFmtId="1" fontId="24" fillId="0" borderId="178" xfId="1" applyNumberFormat="1" applyFont="1" applyBorder="1" applyAlignment="1" applyProtection="1">
      <alignment horizontal="center"/>
    </xf>
    <xf numFmtId="0" fontId="24" fillId="0" borderId="189" xfId="1" applyNumberFormat="1" applyFont="1" applyBorder="1" applyAlignment="1" applyProtection="1">
      <alignment horizontal="center"/>
    </xf>
    <xf numFmtId="1" fontId="24" fillId="0" borderId="191" xfId="1" applyNumberFormat="1" applyFont="1" applyBorder="1" applyAlignment="1" applyProtection="1">
      <alignment horizontal="center"/>
    </xf>
    <xf numFmtId="2" fontId="24" fillId="0" borderId="173" xfId="1" applyNumberFormat="1" applyFont="1" applyBorder="1" applyAlignment="1" applyProtection="1">
      <alignment horizontal="center"/>
      <protection locked="0"/>
    </xf>
    <xf numFmtId="1" fontId="23" fillId="0" borderId="192" xfId="1" applyNumberFormat="1" applyFont="1" applyBorder="1" applyAlignment="1" applyProtection="1">
      <alignment horizontal="center"/>
    </xf>
    <xf numFmtId="1" fontId="23" fillId="0" borderId="98" xfId="1" applyNumberFormat="1" applyFont="1" applyBorder="1" applyAlignment="1" applyProtection="1">
      <alignment horizontal="center"/>
      <protection locked="0"/>
    </xf>
    <xf numFmtId="2" fontId="24" fillId="0" borderId="175" xfId="1" applyNumberFormat="1" applyFont="1" applyBorder="1" applyAlignment="1" applyProtection="1">
      <alignment horizontal="center"/>
      <protection locked="0"/>
    </xf>
    <xf numFmtId="1" fontId="23" fillId="0" borderId="178" xfId="1" applyNumberFormat="1" applyFont="1" applyBorder="1" applyAlignment="1" applyProtection="1">
      <alignment horizontal="center"/>
    </xf>
    <xf numFmtId="2" fontId="24" fillId="0" borderId="179" xfId="1" applyNumberFormat="1" applyFont="1" applyBorder="1" applyAlignment="1" applyProtection="1">
      <alignment horizontal="center"/>
      <protection locked="0"/>
    </xf>
    <xf numFmtId="1" fontId="23" fillId="0" borderId="178" xfId="1" applyNumberFormat="1" applyFont="1" applyBorder="1" applyAlignment="1" applyProtection="1">
      <alignment horizontal="center"/>
      <protection locked="0"/>
    </xf>
    <xf numFmtId="2" fontId="24" fillId="0" borderId="181" xfId="1" applyNumberFormat="1" applyFont="1" applyBorder="1" applyAlignment="1" applyProtection="1">
      <alignment horizontal="center"/>
      <protection locked="0"/>
    </xf>
    <xf numFmtId="1" fontId="23" fillId="0" borderId="184" xfId="1" applyNumberFormat="1" applyFont="1" applyBorder="1" applyAlignment="1" applyProtection="1">
      <alignment horizontal="center"/>
    </xf>
    <xf numFmtId="2" fontId="24" fillId="0" borderId="185" xfId="1" applyNumberFormat="1" applyFont="1" applyBorder="1" applyAlignment="1" applyProtection="1">
      <alignment horizontal="center"/>
      <protection locked="0"/>
    </xf>
    <xf numFmtId="1" fontId="23" fillId="0" borderId="184" xfId="1" applyNumberFormat="1" applyFont="1" applyBorder="1" applyAlignment="1" applyProtection="1">
      <alignment horizontal="center"/>
      <protection locked="0"/>
    </xf>
    <xf numFmtId="1" fontId="24" fillId="0" borderId="194" xfId="1" applyNumberFormat="1" applyFont="1" applyBorder="1" applyAlignment="1" applyProtection="1">
      <alignment horizontal="center"/>
      <protection locked="0"/>
    </xf>
    <xf numFmtId="2" fontId="24" fillId="0" borderId="195" xfId="1" applyNumberFormat="1" applyFont="1" applyBorder="1" applyAlignment="1" applyProtection="1">
      <alignment horizontal="center"/>
      <protection locked="0"/>
    </xf>
    <xf numFmtId="1" fontId="23" fillId="0" borderId="196" xfId="1" applyNumberFormat="1" applyFont="1" applyBorder="1" applyAlignment="1" applyProtection="1">
      <alignment horizontal="center"/>
    </xf>
    <xf numFmtId="2" fontId="24" fillId="0" borderId="197" xfId="1" applyNumberFormat="1" applyFont="1" applyBorder="1" applyAlignment="1" applyProtection="1">
      <alignment horizontal="center"/>
      <protection locked="0"/>
    </xf>
    <xf numFmtId="165" fontId="24" fillId="0" borderId="197" xfId="1" applyNumberFormat="1" applyFont="1" applyBorder="1" applyAlignment="1" applyProtection="1">
      <alignment horizontal="center"/>
      <protection locked="0"/>
    </xf>
    <xf numFmtId="1" fontId="24" fillId="0" borderId="198" xfId="1" applyNumberFormat="1" applyFont="1" applyBorder="1" applyAlignment="1" applyProtection="1">
      <alignment horizontal="center"/>
      <protection locked="0"/>
    </xf>
    <xf numFmtId="2" fontId="24" fillId="0" borderId="199" xfId="1" applyNumberFormat="1" applyFont="1" applyBorder="1" applyAlignment="1" applyProtection="1">
      <alignment horizontal="center"/>
      <protection locked="0"/>
    </xf>
    <xf numFmtId="165" fontId="24" fillId="0" borderId="199" xfId="1" applyNumberFormat="1" applyFont="1" applyBorder="1" applyAlignment="1" applyProtection="1">
      <alignment horizontal="center"/>
      <protection locked="0"/>
    </xf>
    <xf numFmtId="1" fontId="24" fillId="0" borderId="200" xfId="1" applyNumberFormat="1" applyFont="1" applyBorder="1" applyAlignment="1" applyProtection="1">
      <alignment horizontal="center"/>
      <protection locked="0"/>
    </xf>
    <xf numFmtId="0" fontId="23" fillId="0" borderId="178" xfId="1" applyNumberFormat="1" applyFont="1" applyBorder="1" applyAlignment="1" applyProtection="1">
      <alignment horizontal="center"/>
    </xf>
    <xf numFmtId="1" fontId="24" fillId="0" borderId="99" xfId="1" applyNumberFormat="1" applyFont="1" applyBorder="1" applyAlignment="1" applyProtection="1">
      <alignment horizontal="center"/>
      <protection locked="0"/>
    </xf>
    <xf numFmtId="1" fontId="28" fillId="0" borderId="98" xfId="1" applyNumberFormat="1" applyFont="1" applyBorder="1" applyAlignment="1" applyProtection="1">
      <alignment horizontal="center"/>
    </xf>
    <xf numFmtId="1" fontId="24" fillId="0" borderId="108" xfId="1" applyNumberFormat="1" applyFont="1" applyBorder="1" applyAlignment="1" applyProtection="1">
      <alignment horizontal="center"/>
      <protection locked="0"/>
    </xf>
    <xf numFmtId="0" fontId="24" fillId="0" borderId="98" xfId="1" applyNumberFormat="1" applyFont="1" applyBorder="1" applyAlignment="1" applyProtection="1">
      <alignment horizontal="center"/>
    </xf>
    <xf numFmtId="0" fontId="28" fillId="0" borderId="174" xfId="2" applyFont="1" applyBorder="1" applyAlignment="1">
      <alignment horizontal="center"/>
    </xf>
    <xf numFmtId="0" fontId="24" fillId="0" borderId="98" xfId="1" applyNumberFormat="1" applyFont="1" applyBorder="1" applyAlignment="1" applyProtection="1">
      <alignment horizontal="center"/>
      <protection locked="0"/>
    </xf>
    <xf numFmtId="1" fontId="24" fillId="0" borderId="175" xfId="1" applyNumberFormat="1" applyFont="1" applyBorder="1" applyAlignment="1" applyProtection="1">
      <alignment horizontal="center"/>
      <protection locked="0"/>
    </xf>
    <xf numFmtId="1" fontId="28" fillId="0" borderId="178" xfId="1" applyNumberFormat="1" applyFont="1" applyBorder="1" applyAlignment="1" applyProtection="1">
      <alignment horizontal="center"/>
    </xf>
    <xf numFmtId="1" fontId="24" fillId="0" borderId="179" xfId="1" applyNumberFormat="1" applyFont="1" applyBorder="1" applyAlignment="1" applyProtection="1">
      <alignment horizontal="center"/>
      <protection locked="0"/>
    </xf>
    <xf numFmtId="0" fontId="28" fillId="0" borderId="180" xfId="2" applyFont="1" applyFill="1" applyBorder="1" applyAlignment="1">
      <alignment horizontal="center"/>
    </xf>
    <xf numFmtId="0" fontId="24" fillId="0" borderId="178" xfId="1" applyNumberFormat="1" applyFont="1" applyBorder="1" applyAlignment="1" applyProtection="1">
      <alignment horizontal="center"/>
      <protection locked="0"/>
    </xf>
    <xf numFmtId="1" fontId="24" fillId="0" borderId="181" xfId="1" applyNumberFormat="1" applyFont="1" applyBorder="1" applyAlignment="1" applyProtection="1">
      <alignment horizontal="center"/>
      <protection locked="0"/>
    </xf>
    <xf numFmtId="1" fontId="28" fillId="0" borderId="184" xfId="1" applyNumberFormat="1" applyFont="1" applyBorder="1" applyAlignment="1" applyProtection="1">
      <alignment horizontal="center"/>
    </xf>
    <xf numFmtId="1" fontId="24" fillId="0" borderId="185" xfId="1" applyNumberFormat="1" applyFont="1" applyBorder="1" applyAlignment="1" applyProtection="1">
      <alignment horizontal="center"/>
      <protection locked="0"/>
    </xf>
    <xf numFmtId="0" fontId="24" fillId="0" borderId="184" xfId="1" applyNumberFormat="1" applyFont="1" applyBorder="1" applyAlignment="1" applyProtection="1">
      <alignment horizontal="center"/>
    </xf>
    <xf numFmtId="0" fontId="28" fillId="0" borderId="186" xfId="2" applyFont="1" applyBorder="1" applyAlignment="1">
      <alignment horizontal="center"/>
    </xf>
    <xf numFmtId="0" fontId="24" fillId="0" borderId="184" xfId="1" applyNumberFormat="1" applyFont="1" applyBorder="1" applyAlignment="1" applyProtection="1">
      <alignment horizontal="center"/>
      <protection locked="0"/>
    </xf>
    <xf numFmtId="0" fontId="28" fillId="0" borderId="180" xfId="2" applyFont="1" applyBorder="1" applyAlignment="1">
      <alignment horizontal="center"/>
    </xf>
    <xf numFmtId="0" fontId="28" fillId="0" borderId="201" xfId="2" applyFont="1" applyBorder="1" applyAlignment="1">
      <alignment horizontal="center"/>
    </xf>
    <xf numFmtId="0" fontId="24" fillId="0" borderId="202" xfId="1" applyNumberFormat="1" applyFont="1" applyBorder="1" applyAlignment="1" applyProtection="1">
      <alignment horizontal="center"/>
      <protection locked="0"/>
    </xf>
    <xf numFmtId="0" fontId="28" fillId="0" borderId="203" xfId="2" applyFont="1" applyBorder="1" applyAlignment="1">
      <alignment horizontal="center"/>
    </xf>
    <xf numFmtId="0" fontId="24" fillId="0" borderId="204" xfId="1" applyNumberFormat="1" applyFont="1" applyBorder="1" applyAlignment="1" applyProtection="1">
      <alignment horizontal="center"/>
      <protection locked="0"/>
    </xf>
    <xf numFmtId="165" fontId="50" fillId="0" borderId="98" xfId="1" applyNumberFormat="1" applyFont="1" applyBorder="1" applyAlignment="1" applyProtection="1">
      <alignment horizontal="center"/>
    </xf>
    <xf numFmtId="1" fontId="52" fillId="0" borderId="98" xfId="1" applyNumberFormat="1" applyFont="1" applyBorder="1" applyAlignment="1" applyProtection="1">
      <alignment horizontal="center"/>
    </xf>
    <xf numFmtId="1" fontId="50" fillId="0" borderId="98" xfId="1" applyNumberFormat="1" applyFont="1" applyBorder="1" applyAlignment="1" applyProtection="1">
      <alignment horizontal="center"/>
    </xf>
    <xf numFmtId="165" fontId="50" fillId="0" borderId="98" xfId="1" applyNumberFormat="1" applyFont="1" applyBorder="1" applyAlignment="1" applyProtection="1">
      <alignment horizontal="center"/>
      <protection locked="0"/>
    </xf>
    <xf numFmtId="1" fontId="24" fillId="0" borderId="203" xfId="1" applyNumberFormat="1" applyFont="1" applyBorder="1" applyAlignment="1" applyProtection="1">
      <alignment horizontal="center"/>
      <protection locked="0"/>
    </xf>
    <xf numFmtId="0" fontId="28" fillId="0" borderId="205" xfId="2" applyFont="1" applyBorder="1" applyAlignment="1">
      <alignment horizontal="center" vertical="center"/>
    </xf>
    <xf numFmtId="0" fontId="24" fillId="0" borderId="145" xfId="1" applyNumberFormat="1" applyFont="1" applyBorder="1" applyAlignment="1" applyProtection="1">
      <alignment horizontal="center"/>
    </xf>
    <xf numFmtId="165" fontId="24" fillId="0" borderId="206" xfId="1" applyNumberFormat="1" applyFont="1" applyBorder="1" applyAlignment="1" applyProtection="1">
      <alignment horizontal="center"/>
      <protection locked="0"/>
    </xf>
    <xf numFmtId="1" fontId="28" fillId="0" borderId="202" xfId="1" applyNumberFormat="1" applyFont="1" applyBorder="1" applyAlignment="1" applyProtection="1">
      <alignment horizontal="center"/>
    </xf>
    <xf numFmtId="1" fontId="24" fillId="0" borderId="207" xfId="1" applyNumberFormat="1" applyFont="1" applyBorder="1" applyAlignment="1" applyProtection="1">
      <alignment horizontal="center"/>
      <protection locked="0"/>
    </xf>
    <xf numFmtId="1" fontId="24" fillId="0" borderId="208" xfId="1" applyNumberFormat="1" applyFont="1" applyBorder="1" applyAlignment="1" applyProtection="1">
      <alignment horizontal="center"/>
      <protection locked="0"/>
    </xf>
    <xf numFmtId="0" fontId="24" fillId="0" borderId="7" xfId="1" applyNumberFormat="1" applyFont="1" applyBorder="1" applyAlignment="1" applyProtection="1">
      <alignment horizontal="center"/>
    </xf>
    <xf numFmtId="165" fontId="24" fillId="0" borderId="209" xfId="1" applyNumberFormat="1" applyFont="1" applyBorder="1" applyAlignment="1" applyProtection="1">
      <alignment horizontal="center"/>
      <protection locked="0"/>
    </xf>
    <xf numFmtId="1" fontId="28" fillId="0" borderId="204" xfId="1" applyNumberFormat="1" applyFont="1" applyBorder="1" applyAlignment="1" applyProtection="1">
      <alignment horizontal="center"/>
    </xf>
    <xf numFmtId="1" fontId="24" fillId="0" borderId="210" xfId="1" applyNumberFormat="1" applyFont="1" applyBorder="1" applyAlignment="1" applyProtection="1">
      <alignment horizontal="center"/>
      <protection locked="0"/>
    </xf>
    <xf numFmtId="0" fontId="28" fillId="0" borderId="209" xfId="2" applyFont="1" applyBorder="1" applyAlignment="1">
      <alignment horizontal="center"/>
    </xf>
    <xf numFmtId="1" fontId="24" fillId="0" borderId="105" xfId="1" applyNumberFormat="1" applyFont="1" applyBorder="1" applyAlignment="1" applyProtection="1">
      <alignment horizontal="center"/>
      <protection locked="0"/>
    </xf>
    <xf numFmtId="0" fontId="29" fillId="30" borderId="51" xfId="1" applyFont="1" applyFill="1" applyBorder="1" applyAlignment="1" applyProtection="1">
      <alignment horizontal="center" vertical="center"/>
    </xf>
    <xf numFmtId="0" fontId="29" fillId="30" borderId="211" xfId="1" applyFont="1" applyFill="1" applyBorder="1" applyAlignment="1" applyProtection="1">
      <alignment horizontal="center" vertical="center"/>
    </xf>
    <xf numFmtId="0" fontId="8" fillId="0" borderId="3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1" fontId="9" fillId="0" borderId="34" xfId="0" applyNumberFormat="1" applyFont="1" applyBorder="1" applyAlignment="1" applyProtection="1">
      <alignment horizontal="left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0" fontId="9" fillId="0" borderId="82" xfId="0" applyFont="1" applyBorder="1"/>
    <xf numFmtId="0" fontId="9" fillId="0" borderId="81" xfId="0" applyFont="1" applyBorder="1"/>
    <xf numFmtId="0" fontId="9" fillId="0" borderId="81" xfId="0" applyFont="1" applyBorder="1" applyAlignment="1">
      <alignment horizontal="center"/>
    </xf>
    <xf numFmtId="0" fontId="9" fillId="0" borderId="8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83" xfId="2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 wrapText="1"/>
    </xf>
    <xf numFmtId="0" fontId="9" fillId="0" borderId="10" xfId="0" applyFont="1" applyBorder="1"/>
    <xf numFmtId="0" fontId="9" fillId="0" borderId="8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3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10" xfId="2" applyFont="1" applyBorder="1"/>
    <xf numFmtId="0" fontId="9" fillId="0" borderId="8" xfId="2" applyFont="1" applyBorder="1"/>
    <xf numFmtId="0" fontId="9" fillId="0" borderId="37" xfId="0" applyFont="1" applyBorder="1" applyAlignment="1">
      <alignment horizontal="center" vertical="center"/>
    </xf>
    <xf numFmtId="165" fontId="28" fillId="0" borderId="178" xfId="1" applyNumberFormat="1" applyFont="1" applyBorder="1" applyAlignment="1" applyProtection="1">
      <alignment horizontal="center"/>
    </xf>
    <xf numFmtId="165" fontId="28" fillId="0" borderId="184" xfId="1" applyNumberFormat="1" applyFont="1" applyBorder="1" applyAlignment="1" applyProtection="1">
      <alignment horizontal="center"/>
    </xf>
    <xf numFmtId="165" fontId="28" fillId="0" borderId="98" xfId="1" applyNumberFormat="1" applyFont="1" applyBorder="1" applyAlignment="1" applyProtection="1">
      <alignment horizontal="center"/>
    </xf>
    <xf numFmtId="165" fontId="24" fillId="0" borderId="145" xfId="1" applyNumberFormat="1" applyFont="1" applyBorder="1" applyAlignment="1" applyProtection="1">
      <alignment horizontal="center"/>
    </xf>
    <xf numFmtId="1" fontId="28" fillId="0" borderId="103" xfId="1" applyNumberFormat="1" applyFont="1" applyBorder="1" applyAlignment="1" applyProtection="1">
      <alignment horizontal="center"/>
    </xf>
    <xf numFmtId="0" fontId="8" fillId="0" borderId="23" xfId="0" applyFont="1" applyBorder="1"/>
    <xf numFmtId="0" fontId="9" fillId="0" borderId="23" xfId="0" applyFont="1" applyBorder="1"/>
    <xf numFmtId="0" fontId="8" fillId="0" borderId="23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18" fillId="0" borderId="44" xfId="2" applyBorder="1"/>
    <xf numFmtId="0" fontId="9" fillId="0" borderId="44" xfId="2" applyFont="1" applyBorder="1" applyAlignment="1">
      <alignment horizontal="center"/>
    </xf>
    <xf numFmtId="0" fontId="9" fillId="0" borderId="30" xfId="2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/>
    </xf>
    <xf numFmtId="165" fontId="28" fillId="0" borderId="108" xfId="1" applyNumberFormat="1" applyFont="1" applyBorder="1" applyAlignment="1" applyProtection="1">
      <alignment horizontal="center"/>
      <protection locked="0"/>
    </xf>
    <xf numFmtId="0" fontId="9" fillId="0" borderId="44" xfId="0" applyFont="1" applyBorder="1" applyAlignment="1">
      <alignment horizontal="left"/>
    </xf>
    <xf numFmtId="0" fontId="9" fillId="0" borderId="4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3" xfId="2" applyFont="1" applyBorder="1" applyAlignment="1">
      <alignment horizontal="center" vertical="center"/>
    </xf>
    <xf numFmtId="2" fontId="0" fillId="0" borderId="0" xfId="0" applyNumberFormat="1" applyAlignment="1">
      <alignment horizontal="right"/>
    </xf>
    <xf numFmtId="0" fontId="8" fillId="0" borderId="40" xfId="0" applyFont="1" applyBorder="1" applyAlignment="1">
      <alignment horizontal="left"/>
    </xf>
    <xf numFmtId="0" fontId="9" fillId="0" borderId="24" xfId="2" applyFont="1" applyBorder="1"/>
    <xf numFmtId="0" fontId="9" fillId="0" borderId="25" xfId="2" applyFont="1" applyBorder="1"/>
    <xf numFmtId="0" fontId="8" fillId="0" borderId="6" xfId="0" applyFont="1" applyBorder="1" applyAlignment="1">
      <alignment horizontal="center"/>
    </xf>
    <xf numFmtId="165" fontId="28" fillId="0" borderId="67" xfId="1" applyNumberFormat="1" applyFont="1" applyBorder="1" applyAlignment="1" applyProtection="1">
      <alignment horizontal="center"/>
    </xf>
    <xf numFmtId="1" fontId="28" fillId="0" borderId="68" xfId="1" applyNumberFormat="1" applyFont="1" applyBorder="1" applyAlignment="1" applyProtection="1">
      <alignment horizontal="center"/>
      <protection locked="0"/>
    </xf>
    <xf numFmtId="0" fontId="3" fillId="0" borderId="7" xfId="0" applyFont="1" applyFill="1" applyBorder="1"/>
    <xf numFmtId="165" fontId="28" fillId="0" borderId="184" xfId="1" applyNumberFormat="1" applyFont="1" applyBorder="1" applyAlignment="1" applyProtection="1">
      <alignment horizontal="center"/>
      <protection locked="0"/>
    </xf>
    <xf numFmtId="165" fontId="28" fillId="0" borderId="67" xfId="1" applyNumberFormat="1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right"/>
    </xf>
    <xf numFmtId="1" fontId="24" fillId="0" borderId="212" xfId="1" applyNumberFormat="1" applyFont="1" applyBorder="1" applyAlignment="1" applyProtection="1">
      <alignment horizontal="center"/>
      <protection locked="0"/>
    </xf>
    <xf numFmtId="1" fontId="28" fillId="0" borderId="175" xfId="1" applyNumberFormat="1" applyFont="1" applyBorder="1" applyAlignment="1" applyProtection="1">
      <alignment horizontal="center"/>
      <protection locked="0"/>
    </xf>
    <xf numFmtId="1" fontId="28" fillId="0" borderId="213" xfId="1" applyNumberFormat="1" applyFont="1" applyBorder="1" applyAlignment="1" applyProtection="1">
      <alignment horizontal="center"/>
      <protection locked="0"/>
    </xf>
    <xf numFmtId="165" fontId="28" fillId="0" borderId="103" xfId="1" applyNumberFormat="1" applyFont="1" applyBorder="1" applyAlignment="1" applyProtection="1">
      <alignment horizontal="center"/>
    </xf>
    <xf numFmtId="165" fontId="28" fillId="0" borderId="179" xfId="1" applyNumberFormat="1" applyFont="1" applyBorder="1" applyAlignment="1" applyProtection="1">
      <alignment horizontal="center"/>
      <protection locked="0"/>
    </xf>
    <xf numFmtId="1" fontId="28" fillId="0" borderId="179" xfId="1" applyNumberFormat="1" applyFont="1" applyBorder="1" applyAlignment="1" applyProtection="1">
      <alignment horizontal="center"/>
      <protection locked="0"/>
    </xf>
    <xf numFmtId="165" fontId="28" fillId="0" borderId="215" xfId="1" applyNumberFormat="1" applyFont="1" applyBorder="1" applyAlignment="1" applyProtection="1">
      <alignment horizontal="center"/>
      <protection locked="0"/>
    </xf>
    <xf numFmtId="1" fontId="28" fillId="0" borderId="216" xfId="1" applyNumberFormat="1" applyFont="1" applyBorder="1" applyAlignment="1" applyProtection="1">
      <alignment horizontal="center"/>
    </xf>
    <xf numFmtId="1" fontId="28" fillId="0" borderId="215" xfId="1" applyNumberFormat="1" applyFont="1" applyBorder="1" applyAlignment="1" applyProtection="1">
      <alignment horizontal="center"/>
      <protection locked="0"/>
    </xf>
    <xf numFmtId="0" fontId="28" fillId="0" borderId="214" xfId="2" applyFont="1" applyBorder="1" applyAlignment="1">
      <alignment horizontal="center" vertical="center"/>
    </xf>
    <xf numFmtId="165" fontId="28" fillId="0" borderId="217" xfId="1" applyNumberFormat="1" applyFont="1" applyBorder="1" applyAlignment="1" applyProtection="1">
      <alignment horizontal="center"/>
    </xf>
    <xf numFmtId="165" fontId="28" fillId="0" borderId="202" xfId="1" applyNumberFormat="1" applyFont="1" applyBorder="1" applyAlignment="1" applyProtection="1">
      <alignment horizontal="center"/>
    </xf>
    <xf numFmtId="165" fontId="28" fillId="0" borderId="204" xfId="1" applyNumberFormat="1" applyFont="1" applyBorder="1" applyAlignment="1" applyProtection="1">
      <alignment horizontal="center"/>
    </xf>
    <xf numFmtId="165" fontId="28" fillId="0" borderId="218" xfId="1" applyNumberFormat="1" applyFont="1" applyBorder="1" applyAlignment="1" applyProtection="1">
      <alignment horizontal="center"/>
    </xf>
    <xf numFmtId="0" fontId="28" fillId="0" borderId="219" xfId="0" applyFont="1" applyBorder="1" applyAlignment="1">
      <alignment horizontal="center"/>
    </xf>
    <xf numFmtId="0" fontId="28" fillId="0" borderId="220" xfId="0" applyFont="1" applyBorder="1" applyAlignment="1">
      <alignment horizontal="center"/>
    </xf>
    <xf numFmtId="0" fontId="28" fillId="0" borderId="221" xfId="0" applyFont="1" applyBorder="1" applyAlignment="1">
      <alignment horizontal="center"/>
    </xf>
    <xf numFmtId="165" fontId="28" fillId="0" borderId="222" xfId="1" applyNumberFormat="1" applyFont="1" applyBorder="1" applyAlignment="1" applyProtection="1">
      <alignment horizontal="center"/>
    </xf>
    <xf numFmtId="0" fontId="28" fillId="0" borderId="223" xfId="0" applyFont="1" applyBorder="1" applyAlignment="1">
      <alignment horizontal="center"/>
    </xf>
    <xf numFmtId="0" fontId="28" fillId="0" borderId="224" xfId="0" applyFont="1" applyBorder="1" applyAlignment="1">
      <alignment horizontal="center"/>
    </xf>
    <xf numFmtId="165" fontId="28" fillId="0" borderId="218" xfId="1" applyNumberFormat="1" applyFont="1" applyBorder="1" applyAlignment="1" applyProtection="1">
      <alignment horizontal="center"/>
      <protection locked="0"/>
    </xf>
    <xf numFmtId="0" fontId="28" fillId="0" borderId="225" xfId="2" applyFont="1" applyBorder="1" applyAlignment="1">
      <alignment horizontal="center" vertical="center"/>
    </xf>
    <xf numFmtId="165" fontId="28" fillId="0" borderId="202" xfId="1" applyNumberFormat="1" applyFont="1" applyBorder="1" applyAlignment="1" applyProtection="1">
      <alignment horizontal="center"/>
      <protection locked="0"/>
    </xf>
    <xf numFmtId="165" fontId="28" fillId="0" borderId="204" xfId="1" applyNumberFormat="1" applyFont="1" applyBorder="1" applyAlignment="1" applyProtection="1">
      <alignment horizontal="center"/>
      <protection locked="0"/>
    </xf>
    <xf numFmtId="0" fontId="28" fillId="0" borderId="226" xfId="2" applyFont="1" applyBorder="1" applyAlignment="1">
      <alignment horizontal="center" vertical="center"/>
    </xf>
    <xf numFmtId="0" fontId="28" fillId="0" borderId="210" xfId="2" applyFont="1" applyBorder="1" applyAlignment="1">
      <alignment horizontal="center" vertical="center"/>
    </xf>
    <xf numFmtId="0" fontId="28" fillId="0" borderId="227" xfId="2" applyFont="1" applyBorder="1" applyAlignment="1">
      <alignment horizontal="center" vertical="center"/>
    </xf>
    <xf numFmtId="0" fontId="28" fillId="0" borderId="200" xfId="2" applyFont="1" applyBorder="1" applyAlignment="1">
      <alignment horizontal="center" vertical="center"/>
    </xf>
    <xf numFmtId="165" fontId="50" fillId="0" borderId="222" xfId="1" applyNumberFormat="1" applyFont="1" applyBorder="1" applyAlignment="1" applyProtection="1">
      <alignment horizontal="center"/>
      <protection locked="0"/>
    </xf>
    <xf numFmtId="165" fontId="28" fillId="0" borderId="222" xfId="1" applyNumberFormat="1" applyFont="1" applyBorder="1" applyAlignment="1" applyProtection="1">
      <alignment horizontal="center"/>
      <protection locked="0"/>
    </xf>
    <xf numFmtId="0" fontId="28" fillId="0" borderId="22" xfId="2" applyFont="1" applyFill="1" applyBorder="1" applyAlignment="1">
      <alignment horizontal="center" vertical="center"/>
    </xf>
    <xf numFmtId="165" fontId="28" fillId="0" borderId="229" xfId="1" applyNumberFormat="1" applyFont="1" applyBorder="1" applyAlignment="1" applyProtection="1">
      <alignment horizontal="center"/>
      <protection locked="0"/>
    </xf>
    <xf numFmtId="165" fontId="28" fillId="0" borderId="228" xfId="1" applyNumberFormat="1" applyFont="1" applyBorder="1" applyAlignment="1" applyProtection="1">
      <alignment horizontal="center"/>
      <protection locked="0"/>
    </xf>
    <xf numFmtId="0" fontId="4" fillId="0" borderId="0" xfId="2" applyFont="1"/>
    <xf numFmtId="1" fontId="25" fillId="29" borderId="65" xfId="1" applyNumberFormat="1" applyFont="1" applyFill="1" applyBorder="1" applyAlignment="1" applyProtection="1">
      <alignment horizontal="center"/>
      <protection locked="0"/>
    </xf>
    <xf numFmtId="0" fontId="28" fillId="0" borderId="230" xfId="2" applyFont="1" applyBorder="1" applyAlignment="1">
      <alignment horizontal="center" vertical="center"/>
    </xf>
    <xf numFmtId="1" fontId="28" fillId="0" borderId="181" xfId="1" applyNumberFormat="1" applyFont="1" applyBorder="1" applyAlignment="1" applyProtection="1">
      <alignment horizontal="center"/>
      <protection locked="0"/>
    </xf>
    <xf numFmtId="165" fontId="28" fillId="0" borderId="185" xfId="1" applyNumberFormat="1" applyFont="1" applyBorder="1" applyAlignment="1" applyProtection="1">
      <alignment horizontal="center"/>
      <protection locked="0"/>
    </xf>
    <xf numFmtId="1" fontId="28" fillId="0" borderId="185" xfId="1" applyNumberFormat="1" applyFont="1" applyBorder="1" applyAlignment="1" applyProtection="1">
      <alignment horizontal="center"/>
      <protection locked="0"/>
    </xf>
    <xf numFmtId="165" fontId="61" fillId="0" borderId="66" xfId="1" applyNumberFormat="1" applyFont="1" applyBorder="1" applyAlignment="1" applyProtection="1">
      <alignment horizontal="center"/>
    </xf>
    <xf numFmtId="0" fontId="8" fillId="0" borderId="33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42" xfId="2" applyFont="1" applyBorder="1"/>
    <xf numFmtId="0" fontId="8" fillId="0" borderId="39" xfId="2" applyFont="1" applyBorder="1"/>
    <xf numFmtId="0" fontId="63" fillId="0" borderId="9" xfId="2" applyFont="1" applyBorder="1"/>
    <xf numFmtId="1" fontId="28" fillId="0" borderId="75" xfId="1" applyNumberFormat="1" applyFont="1" applyBorder="1" applyAlignment="1" applyProtection="1">
      <alignment horizontal="center"/>
      <protection locked="0"/>
    </xf>
    <xf numFmtId="2" fontId="28" fillId="0" borderId="74" xfId="1" applyNumberFormat="1" applyFont="1" applyBorder="1" applyAlignment="1" applyProtection="1">
      <alignment horizontal="center"/>
      <protection locked="0"/>
    </xf>
    <xf numFmtId="1" fontId="28" fillId="0" borderId="74" xfId="1" applyNumberFormat="1" applyFont="1" applyBorder="1" applyAlignment="1" applyProtection="1">
      <alignment horizontal="center"/>
      <protection locked="0"/>
    </xf>
    <xf numFmtId="1" fontId="28" fillId="0" borderId="69" xfId="1" applyNumberFormat="1" applyFont="1" applyBorder="1" applyAlignment="1" applyProtection="1">
      <alignment horizontal="center"/>
      <protection locked="0"/>
    </xf>
    <xf numFmtId="2" fontId="28" fillId="0" borderId="68" xfId="1" applyNumberFormat="1" applyFont="1" applyBorder="1" applyAlignment="1" applyProtection="1">
      <alignment horizontal="center"/>
      <protection locked="0"/>
    </xf>
    <xf numFmtId="1" fontId="28" fillId="0" borderId="59" xfId="1" applyNumberFormat="1" applyFont="1" applyBorder="1" applyAlignment="1" applyProtection="1">
      <alignment horizontal="center"/>
      <protection locked="0"/>
    </xf>
    <xf numFmtId="2" fontId="28" fillId="0" borderId="58" xfId="1" applyNumberFormat="1" applyFont="1" applyBorder="1" applyAlignment="1" applyProtection="1">
      <alignment horizontal="center"/>
      <protection locked="0"/>
    </xf>
    <xf numFmtId="1" fontId="28" fillId="0" borderId="58" xfId="1" applyNumberFormat="1" applyFont="1" applyBorder="1" applyAlignment="1" applyProtection="1">
      <alignment horizontal="center"/>
      <protection locked="0"/>
    </xf>
    <xf numFmtId="1" fontId="28" fillId="0" borderId="72" xfId="1" applyNumberFormat="1" applyFont="1" applyBorder="1" applyAlignment="1" applyProtection="1">
      <alignment horizontal="center" vertical="center"/>
      <protection locked="0"/>
    </xf>
    <xf numFmtId="164" fontId="2" fillId="3" borderId="30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8" fillId="0" borderId="231" xfId="0" applyFont="1" applyBorder="1"/>
    <xf numFmtId="0" fontId="8" fillId="0" borderId="231" xfId="0" applyFont="1" applyBorder="1" applyAlignment="1">
      <alignment horizontal="center"/>
    </xf>
    <xf numFmtId="164" fontId="2" fillId="3" borderId="33" xfId="0" applyNumberFormat="1" applyFont="1" applyFill="1" applyBorder="1" applyAlignment="1">
      <alignment horizontal="center"/>
    </xf>
    <xf numFmtId="164" fontId="2" fillId="3" borderId="37" xfId="0" applyNumberFormat="1" applyFont="1" applyFill="1" applyBorder="1" applyAlignment="1">
      <alignment horizontal="center"/>
    </xf>
    <xf numFmtId="0" fontId="8" fillId="0" borderId="37" xfId="0" applyFont="1" applyBorder="1" applyAlignment="1">
      <alignment horizontal="center" vertical="center"/>
    </xf>
    <xf numFmtId="0" fontId="9" fillId="0" borderId="42" xfId="0" applyFont="1" applyBorder="1"/>
    <xf numFmtId="0" fontId="9" fillId="0" borderId="48" xfId="2" applyFont="1" applyBorder="1"/>
    <xf numFmtId="0" fontId="59" fillId="0" borderId="0" xfId="0" applyFont="1"/>
    <xf numFmtId="0" fontId="9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9" fillId="0" borderId="148" xfId="0" applyFont="1" applyBorder="1"/>
    <xf numFmtId="164" fontId="2" fillId="3" borderId="6" xfId="0" applyNumberFormat="1" applyFont="1" applyFill="1" applyBorder="1" applyAlignment="1">
      <alignment horizontal="center"/>
    </xf>
    <xf numFmtId="0" fontId="0" fillId="0" borderId="39" xfId="0" applyFont="1" applyBorder="1"/>
    <xf numFmtId="0" fontId="0" fillId="0" borderId="39" xfId="0" applyFont="1" applyBorder="1" applyAlignment="1">
      <alignment horizontal="center"/>
    </xf>
    <xf numFmtId="0" fontId="9" fillId="0" borderId="231" xfId="0" applyFont="1" applyBorder="1"/>
    <xf numFmtId="0" fontId="8" fillId="0" borderId="39" xfId="0" applyFont="1" applyBorder="1"/>
    <xf numFmtId="164" fontId="2" fillId="3" borderId="26" xfId="0" applyNumberFormat="1" applyFont="1" applyFill="1" applyBorder="1" applyAlignment="1">
      <alignment horizontal="center"/>
    </xf>
    <xf numFmtId="1" fontId="3" fillId="0" borderId="0" xfId="0" applyNumberFormat="1" applyFont="1"/>
    <xf numFmtId="0" fontId="8" fillId="0" borderId="42" xfId="0" applyFont="1" applyBorder="1"/>
    <xf numFmtId="0" fontId="8" fillId="0" borderId="48" xfId="0" applyFont="1" applyBorder="1"/>
    <xf numFmtId="0" fontId="8" fillId="0" borderId="48" xfId="0" applyFont="1" applyBorder="1" applyAlignment="1">
      <alignment horizontal="center"/>
    </xf>
    <xf numFmtId="0" fontId="9" fillId="0" borderId="40" xfId="2" applyFont="1" applyBorder="1"/>
    <xf numFmtId="0" fontId="9" fillId="0" borderId="231" xfId="0" applyFont="1" applyBorder="1" applyAlignment="1">
      <alignment horizontal="center"/>
    </xf>
    <xf numFmtId="0" fontId="8" fillId="0" borderId="40" xfId="0" applyFont="1" applyBorder="1"/>
    <xf numFmtId="0" fontId="8" fillId="0" borderId="40" xfId="0" applyFont="1" applyBorder="1" applyAlignment="1">
      <alignment horizontal="center"/>
    </xf>
    <xf numFmtId="0" fontId="0" fillId="0" borderId="231" xfId="0" applyFont="1" applyBorder="1"/>
    <xf numFmtId="0" fontId="0" fillId="0" borderId="231" xfId="0" applyFont="1" applyBorder="1" applyAlignment="1">
      <alignment horizontal="center"/>
    </xf>
    <xf numFmtId="1" fontId="0" fillId="0" borderId="0" xfId="0" applyNumberFormat="1"/>
    <xf numFmtId="2" fontId="0" fillId="0" borderId="0" xfId="0" applyNumberFormat="1" applyAlignment="1">
      <alignment horizontal="center" vertical="center"/>
    </xf>
    <xf numFmtId="1" fontId="9" fillId="0" borderId="42" xfId="0" applyNumberFormat="1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horizontal="center" vertical="center" wrapText="1"/>
    </xf>
    <xf numFmtId="1" fontId="10" fillId="5" borderId="26" xfId="0" applyNumberFormat="1" applyFont="1" applyFill="1" applyBorder="1" applyAlignment="1">
      <alignment horizontal="center"/>
    </xf>
    <xf numFmtId="1" fontId="10" fillId="5" borderId="9" xfId="0" applyNumberFormat="1" applyFont="1" applyFill="1" applyBorder="1" applyAlignment="1">
      <alignment horizontal="center"/>
    </xf>
    <xf numFmtId="1" fontId="10" fillId="5" borderId="33" xfId="0" applyNumberFormat="1" applyFont="1" applyFill="1" applyBorder="1" applyAlignment="1">
      <alignment horizontal="center"/>
    </xf>
    <xf numFmtId="1" fontId="10" fillId="5" borderId="37" xfId="0" applyNumberFormat="1" applyFont="1" applyFill="1" applyBorder="1" applyAlignment="1">
      <alignment horizontal="center"/>
    </xf>
    <xf numFmtId="2" fontId="0" fillId="0" borderId="0" xfId="0" applyNumberFormat="1" applyFont="1" applyAlignment="1">
      <alignment horizontal="center" vertical="center"/>
    </xf>
    <xf numFmtId="2" fontId="28" fillId="0" borderId="175" xfId="1" applyNumberFormat="1" applyFont="1" applyBorder="1" applyAlignment="1" applyProtection="1">
      <alignment horizontal="center"/>
      <protection locked="0"/>
    </xf>
    <xf numFmtId="2" fontId="28" fillId="0" borderId="179" xfId="1" applyNumberFormat="1" applyFont="1" applyBorder="1" applyAlignment="1" applyProtection="1">
      <alignment horizontal="center"/>
      <protection locked="0"/>
    </xf>
    <xf numFmtId="1" fontId="28" fillId="0" borderId="180" xfId="1" applyNumberFormat="1" applyFont="1" applyBorder="1" applyAlignment="1" applyProtection="1">
      <alignment horizontal="center"/>
      <protection locked="0"/>
    </xf>
    <xf numFmtId="1" fontId="28" fillId="0" borderId="178" xfId="1" applyNumberFormat="1" applyFont="1" applyBorder="1" applyAlignment="1" applyProtection="1">
      <alignment horizontal="center"/>
      <protection locked="0"/>
    </xf>
    <xf numFmtId="2" fontId="28" fillId="0" borderId="181" xfId="1" applyNumberFormat="1" applyFont="1" applyBorder="1" applyAlignment="1" applyProtection="1">
      <alignment horizontal="center"/>
      <protection locked="0"/>
    </xf>
    <xf numFmtId="2" fontId="28" fillId="0" borderId="185" xfId="1" applyNumberFormat="1" applyFont="1" applyBorder="1" applyAlignment="1" applyProtection="1">
      <alignment horizontal="center"/>
      <protection locked="0"/>
    </xf>
    <xf numFmtId="1" fontId="28" fillId="0" borderId="186" xfId="1" applyNumberFormat="1" applyFont="1" applyBorder="1" applyAlignment="1" applyProtection="1">
      <alignment horizontal="center"/>
      <protection locked="0"/>
    </xf>
    <xf numFmtId="1" fontId="28" fillId="0" borderId="184" xfId="1" applyNumberFormat="1" applyFont="1" applyBorder="1" applyAlignment="1" applyProtection="1">
      <alignment horizontal="center"/>
      <protection locked="0"/>
    </xf>
    <xf numFmtId="2" fontId="28" fillId="0" borderId="105" xfId="1" applyNumberFormat="1" applyFont="1" applyBorder="1" applyAlignment="1" applyProtection="1">
      <alignment horizontal="center"/>
      <protection locked="0"/>
    </xf>
    <xf numFmtId="2" fontId="28" fillId="0" borderId="108" xfId="1" applyNumberFormat="1" applyFont="1" applyBorder="1" applyAlignment="1" applyProtection="1">
      <alignment horizontal="center"/>
      <protection locked="0"/>
    </xf>
    <xf numFmtId="1" fontId="28" fillId="0" borderId="174" xfId="1" applyNumberFormat="1" applyFont="1" applyBorder="1" applyAlignment="1" applyProtection="1">
      <alignment horizontal="center"/>
      <protection locked="0"/>
    </xf>
    <xf numFmtId="1" fontId="28" fillId="0" borderId="98" xfId="1" applyNumberFormat="1" applyFont="1" applyBorder="1" applyAlignment="1" applyProtection="1">
      <alignment horizontal="center"/>
      <protection locked="0"/>
    </xf>
    <xf numFmtId="2" fontId="28" fillId="0" borderId="104" xfId="1" applyNumberFormat="1" applyFont="1" applyBorder="1" applyAlignment="1" applyProtection="1">
      <alignment horizontal="center"/>
      <protection locked="0"/>
    </xf>
    <xf numFmtId="2" fontId="28" fillId="0" borderId="193" xfId="1" applyNumberFormat="1" applyFont="1" applyBorder="1" applyAlignment="1" applyProtection="1">
      <alignment horizontal="center"/>
      <protection locked="0"/>
    </xf>
    <xf numFmtId="165" fontId="28" fillId="0" borderId="193" xfId="1" applyNumberFormat="1" applyFont="1" applyBorder="1" applyAlignment="1" applyProtection="1">
      <alignment horizontal="center"/>
      <protection locked="0"/>
    </xf>
    <xf numFmtId="1" fontId="28" fillId="0" borderId="194" xfId="1" applyNumberFormat="1" applyFont="1" applyBorder="1" applyAlignment="1" applyProtection="1">
      <alignment horizontal="center"/>
      <protection locked="0"/>
    </xf>
    <xf numFmtId="2" fontId="24" fillId="0" borderId="187" xfId="1" applyNumberFormat="1" applyFont="1" applyBorder="1" applyAlignment="1" applyProtection="1">
      <alignment horizontal="center"/>
      <protection locked="0"/>
    </xf>
    <xf numFmtId="2" fontId="24" fillId="0" borderId="177" xfId="1" applyNumberFormat="1" applyFont="1" applyBorder="1" applyAlignment="1" applyProtection="1">
      <alignment horizontal="center"/>
      <protection locked="0"/>
    </xf>
    <xf numFmtId="2" fontId="24" fillId="0" borderId="183" xfId="1" applyNumberFormat="1" applyFont="1" applyBorder="1" applyAlignment="1" applyProtection="1">
      <alignment horizontal="center"/>
      <protection locked="0"/>
    </xf>
    <xf numFmtId="2" fontId="24" fillId="0" borderId="190" xfId="1" applyNumberFormat="1" applyFont="1" applyBorder="1" applyAlignment="1" applyProtection="1">
      <alignment horizontal="center"/>
      <protection locked="0"/>
    </xf>
    <xf numFmtId="1" fontId="0" fillId="0" borderId="0" xfId="0" applyNumberFormat="1" applyFont="1"/>
    <xf numFmtId="1" fontId="64" fillId="5" borderId="6" xfId="0" applyNumberFormat="1" applyFont="1" applyFill="1" applyBorder="1" applyAlignment="1">
      <alignment horizontal="center"/>
    </xf>
    <xf numFmtId="0" fontId="8" fillId="0" borderId="33" xfId="1" applyFont="1" applyBorder="1" applyAlignment="1">
      <alignment horizontal="center"/>
    </xf>
    <xf numFmtId="0" fontId="9" fillId="0" borderId="26" xfId="0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1" fontId="64" fillId="5" borderId="33" xfId="0" applyNumberFormat="1" applyFont="1" applyFill="1" applyBorder="1" applyAlignment="1">
      <alignment horizontal="center"/>
    </xf>
    <xf numFmtId="1" fontId="64" fillId="5" borderId="9" xfId="0" applyNumberFormat="1" applyFont="1" applyFill="1" applyBorder="1" applyAlignment="1">
      <alignment horizontal="center"/>
    </xf>
    <xf numFmtId="1" fontId="64" fillId="5" borderId="37" xfId="0" applyNumberFormat="1" applyFont="1" applyFill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9" fillId="0" borderId="37" xfId="0" applyFont="1" applyBorder="1" applyAlignment="1">
      <alignment horizontal="center" vertical="center" wrapText="1"/>
    </xf>
    <xf numFmtId="0" fontId="8" fillId="0" borderId="232" xfId="1" applyFont="1" applyBorder="1" applyAlignment="1">
      <alignment horizontal="center"/>
    </xf>
    <xf numFmtId="1" fontId="64" fillId="5" borderId="3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36" xfId="0" applyNumberFormat="1" applyBorder="1" applyAlignment="1">
      <alignment horizontal="right"/>
    </xf>
    <xf numFmtId="0" fontId="61" fillId="0" borderId="0" xfId="0" applyFont="1" applyAlignment="1">
      <alignment horizontal="center" wrapText="1"/>
    </xf>
    <xf numFmtId="0" fontId="9" fillId="0" borderId="39" xfId="0" applyFont="1" applyBorder="1" applyAlignment="1">
      <alignment horizontal="left"/>
    </xf>
    <xf numFmtId="0" fontId="9" fillId="0" borderId="33" xfId="0" applyFont="1" applyBorder="1" applyAlignment="1">
      <alignment horizontal="center" vertical="center" wrapText="1"/>
    </xf>
    <xf numFmtId="2" fontId="28" fillId="0" borderId="187" xfId="1" applyNumberFormat="1" applyFont="1" applyBorder="1" applyAlignment="1" applyProtection="1">
      <alignment horizontal="center"/>
      <protection locked="0"/>
    </xf>
    <xf numFmtId="1" fontId="28" fillId="0" borderId="176" xfId="1" applyNumberFormat="1" applyFont="1" applyBorder="1" applyAlignment="1" applyProtection="1">
      <alignment horizontal="center"/>
    </xf>
    <xf numFmtId="1" fontId="28" fillId="0" borderId="188" xfId="1" applyNumberFormat="1" applyFont="1" applyBorder="1" applyAlignment="1" applyProtection="1">
      <alignment horizontal="center"/>
    </xf>
    <xf numFmtId="1" fontId="28" fillId="0" borderId="182" xfId="1" applyNumberFormat="1" applyFont="1" applyBorder="1" applyAlignment="1" applyProtection="1">
      <alignment horizontal="center"/>
    </xf>
    <xf numFmtId="0" fontId="24" fillId="0" borderId="103" xfId="1" applyNumberFormat="1" applyFont="1" applyBorder="1" applyAlignment="1" applyProtection="1">
      <alignment horizontal="center"/>
    </xf>
    <xf numFmtId="2" fontId="28" fillId="0" borderId="177" xfId="1" applyNumberFormat="1" applyFont="1" applyBorder="1" applyAlignment="1" applyProtection="1">
      <alignment horizontal="center"/>
      <protection locked="0"/>
    </xf>
    <xf numFmtId="2" fontId="28" fillId="0" borderId="183" xfId="1" applyNumberFormat="1" applyFont="1" applyBorder="1" applyAlignment="1" applyProtection="1">
      <alignment horizontal="center"/>
      <protection locked="0"/>
    </xf>
    <xf numFmtId="1" fontId="24" fillId="0" borderId="220" xfId="1" applyNumberFormat="1" applyFont="1" applyBorder="1" applyAlignment="1" applyProtection="1">
      <alignment horizontal="center"/>
      <protection locked="0"/>
    </xf>
    <xf numFmtId="0" fontId="28" fillId="0" borderId="181" xfId="0" applyFont="1" applyBorder="1" applyAlignment="1">
      <alignment horizontal="center"/>
    </xf>
    <xf numFmtId="1" fontId="24" fillId="0" borderId="213" xfId="1" applyNumberFormat="1" applyFont="1" applyBorder="1" applyAlignment="1" applyProtection="1">
      <alignment horizontal="center"/>
      <protection locked="0"/>
    </xf>
    <xf numFmtId="165" fontId="28" fillId="0" borderId="7" xfId="1" applyNumberFormat="1" applyFont="1" applyBorder="1" applyAlignment="1" applyProtection="1">
      <alignment horizontal="center"/>
    </xf>
    <xf numFmtId="0" fontId="24" fillId="0" borderId="204" xfId="1" applyNumberFormat="1" applyFont="1" applyBorder="1" applyAlignment="1" applyProtection="1">
      <alignment horizontal="center"/>
    </xf>
    <xf numFmtId="165" fontId="24" fillId="0" borderId="182" xfId="1" applyNumberFormat="1" applyFont="1" applyBorder="1" applyAlignment="1" applyProtection="1">
      <alignment horizontal="center"/>
    </xf>
    <xf numFmtId="165" fontId="50" fillId="0" borderId="184" xfId="1" applyNumberFormat="1" applyFont="1" applyBorder="1" applyAlignment="1" applyProtection="1">
      <alignment horizontal="center"/>
    </xf>
    <xf numFmtId="165" fontId="28" fillId="0" borderId="182" xfId="1" applyNumberFormat="1" applyFont="1" applyBorder="1" applyAlignment="1" applyProtection="1">
      <alignment horizontal="center"/>
    </xf>
    <xf numFmtId="165" fontId="24" fillId="0" borderId="215" xfId="1" applyNumberFormat="1" applyFont="1" applyBorder="1" applyAlignment="1" applyProtection="1">
      <alignment horizontal="center"/>
      <protection locked="0"/>
    </xf>
    <xf numFmtId="1" fontId="52" fillId="0" borderId="184" xfId="1" applyNumberFormat="1" applyFont="1" applyBorder="1" applyAlignment="1" applyProtection="1">
      <alignment horizontal="center"/>
    </xf>
    <xf numFmtId="1" fontId="24" fillId="0" borderId="215" xfId="1" applyNumberFormat="1" applyFont="1" applyBorder="1" applyAlignment="1" applyProtection="1">
      <alignment horizontal="center"/>
      <protection locked="0"/>
    </xf>
    <xf numFmtId="1" fontId="28" fillId="0" borderId="7" xfId="1" applyNumberFormat="1" applyFont="1" applyBorder="1" applyAlignment="1" applyProtection="1">
      <alignment horizontal="center"/>
    </xf>
    <xf numFmtId="1" fontId="50" fillId="0" borderId="184" xfId="1" applyNumberFormat="1" applyFont="1" applyBorder="1" applyAlignment="1" applyProtection="1">
      <alignment horizontal="center"/>
    </xf>
    <xf numFmtId="0" fontId="24" fillId="0" borderId="216" xfId="1" applyNumberFormat="1" applyFont="1" applyBorder="1" applyAlignment="1" applyProtection="1">
      <alignment horizontal="center"/>
    </xf>
    <xf numFmtId="0" fontId="28" fillId="0" borderId="209" xfId="2" applyFont="1" applyBorder="1" applyAlignment="1">
      <alignment horizontal="center" vertical="center"/>
    </xf>
    <xf numFmtId="0" fontId="28" fillId="0" borderId="210" xfId="2" applyFont="1" applyBorder="1" applyAlignment="1">
      <alignment horizontal="center"/>
    </xf>
    <xf numFmtId="0" fontId="28" fillId="0" borderId="214" xfId="2" applyFont="1" applyBorder="1" applyAlignment="1">
      <alignment horizontal="center"/>
    </xf>
    <xf numFmtId="0" fontId="28" fillId="0" borderId="186" xfId="2" applyFont="1" applyBorder="1" applyAlignment="1">
      <alignment horizontal="center" vertical="center"/>
    </xf>
    <xf numFmtId="1" fontId="24" fillId="0" borderId="209" xfId="1" applyNumberFormat="1" applyFont="1" applyBorder="1" applyAlignment="1" applyProtection="1">
      <alignment horizontal="center"/>
      <protection locked="0"/>
    </xf>
    <xf numFmtId="165" fontId="50" fillId="0" borderId="184" xfId="1" applyNumberFormat="1" applyFont="1" applyBorder="1" applyAlignment="1" applyProtection="1">
      <alignment horizontal="center"/>
      <protection locked="0"/>
    </xf>
    <xf numFmtId="0" fontId="24" fillId="0" borderId="228" xfId="1" applyNumberFormat="1" applyFont="1" applyBorder="1" applyAlignment="1" applyProtection="1">
      <alignment horizontal="center"/>
      <protection locked="0"/>
    </xf>
    <xf numFmtId="1" fontId="24" fillId="0" borderId="233" xfId="1" applyNumberFormat="1" applyFont="1" applyBorder="1" applyAlignment="1" applyProtection="1">
      <alignment horizontal="center"/>
      <protection locked="0"/>
    </xf>
    <xf numFmtId="0" fontId="24" fillId="0" borderId="234" xfId="1" applyNumberFormat="1" applyFont="1" applyBorder="1" applyAlignment="1" applyProtection="1">
      <alignment horizontal="center"/>
    </xf>
    <xf numFmtId="0" fontId="24" fillId="32" borderId="235" xfId="1" applyNumberFormat="1" applyFont="1" applyFill="1" applyBorder="1" applyAlignment="1" applyProtection="1">
      <alignment horizontal="center"/>
    </xf>
    <xf numFmtId="165" fontId="24" fillId="0" borderId="236" xfId="1" applyNumberFormat="1" applyFont="1" applyBorder="1" applyAlignment="1" applyProtection="1">
      <alignment horizontal="center"/>
      <protection locked="0"/>
    </xf>
    <xf numFmtId="0" fontId="24" fillId="32" borderId="237" xfId="1" applyNumberFormat="1" applyFont="1" applyFill="1" applyBorder="1" applyAlignment="1" applyProtection="1">
      <alignment horizontal="center"/>
    </xf>
    <xf numFmtId="0" fontId="28" fillId="0" borderId="238" xfId="2" applyFont="1" applyBorder="1" applyAlignment="1">
      <alignment horizontal="center"/>
    </xf>
    <xf numFmtId="0" fontId="24" fillId="0" borderId="216" xfId="1" applyNumberFormat="1" applyFont="1" applyBorder="1" applyAlignment="1" applyProtection="1">
      <alignment horizontal="center"/>
      <protection locked="0"/>
    </xf>
    <xf numFmtId="0" fontId="24" fillId="32" borderId="237" xfId="1" applyNumberFormat="1" applyFont="1" applyFill="1" applyBorder="1" applyAlignment="1" applyProtection="1">
      <alignment horizontal="center"/>
      <protection locked="0"/>
    </xf>
    <xf numFmtId="165" fontId="22" fillId="0" borderId="239" xfId="1" applyNumberFormat="1" applyFont="1" applyBorder="1" applyAlignment="1" applyProtection="1">
      <alignment horizontal="center"/>
    </xf>
    <xf numFmtId="1" fontId="24" fillId="0" borderId="236" xfId="1" applyNumberFormat="1" applyFont="1" applyBorder="1" applyAlignment="1" applyProtection="1">
      <alignment horizontal="center"/>
      <protection locked="0"/>
    </xf>
    <xf numFmtId="0" fontId="24" fillId="32" borderId="240" xfId="1" applyNumberFormat="1" applyFont="1" applyFill="1" applyBorder="1" applyAlignment="1" applyProtection="1">
      <alignment horizontal="center"/>
    </xf>
    <xf numFmtId="0" fontId="65" fillId="32" borderId="240" xfId="1" applyNumberFormat="1" applyFont="1" applyFill="1" applyBorder="1" applyAlignment="1" applyProtection="1">
      <alignment horizontal="center"/>
      <protection locked="0"/>
    </xf>
    <xf numFmtId="165" fontId="22" fillId="0" borderId="241" xfId="1" applyNumberFormat="1" applyFont="1" applyBorder="1" applyAlignment="1" applyProtection="1">
      <alignment horizontal="center"/>
    </xf>
    <xf numFmtId="0" fontId="65" fillId="32" borderId="242" xfId="1" applyNumberFormat="1" applyFont="1" applyFill="1" applyBorder="1" applyAlignment="1" applyProtection="1">
      <alignment horizontal="center"/>
    </xf>
    <xf numFmtId="0" fontId="65" fillId="32" borderId="243" xfId="1" applyNumberFormat="1" applyFont="1" applyFill="1" applyBorder="1" applyAlignment="1" applyProtection="1">
      <alignment horizontal="center"/>
    </xf>
    <xf numFmtId="0" fontId="24" fillId="32" borderId="244" xfId="1" applyNumberFormat="1" applyFont="1" applyFill="1" applyBorder="1" applyAlignment="1" applyProtection="1">
      <alignment horizontal="center"/>
    </xf>
    <xf numFmtId="0" fontId="24" fillId="32" borderId="245" xfId="1" applyNumberFormat="1" applyFont="1" applyFill="1" applyBorder="1" applyAlignment="1" applyProtection="1">
      <alignment horizontal="center"/>
    </xf>
    <xf numFmtId="0" fontId="24" fillId="32" borderId="246" xfId="1" applyNumberFormat="1" applyFont="1" applyFill="1" applyBorder="1" applyAlignment="1" applyProtection="1">
      <alignment horizontal="center"/>
    </xf>
    <xf numFmtId="0" fontId="24" fillId="32" borderId="247" xfId="1" applyNumberFormat="1" applyFont="1" applyFill="1" applyBorder="1" applyAlignment="1" applyProtection="1">
      <alignment horizontal="center"/>
    </xf>
    <xf numFmtId="0" fontId="65" fillId="32" borderId="63" xfId="1" applyNumberFormat="1" applyFont="1" applyFill="1" applyBorder="1" applyAlignment="1" applyProtection="1">
      <alignment horizontal="center"/>
    </xf>
    <xf numFmtId="0" fontId="65" fillId="32" borderId="246" xfId="1" applyNumberFormat="1" applyFont="1" applyFill="1" applyBorder="1" applyAlignment="1" applyProtection="1">
      <alignment horizontal="center"/>
    </xf>
    <xf numFmtId="0" fontId="24" fillId="32" borderId="63" xfId="1" applyNumberFormat="1" applyFont="1" applyFill="1" applyBorder="1" applyAlignment="1" applyProtection="1">
      <alignment horizontal="center"/>
      <protection locked="0"/>
    </xf>
    <xf numFmtId="0" fontId="24" fillId="32" borderId="245" xfId="1" applyNumberFormat="1" applyFont="1" applyFill="1" applyBorder="1" applyAlignment="1" applyProtection="1">
      <alignment horizontal="center"/>
      <protection locked="0"/>
    </xf>
    <xf numFmtId="0" fontId="24" fillId="32" borderId="248" xfId="1" applyNumberFormat="1" applyFont="1" applyFill="1" applyBorder="1" applyAlignment="1" applyProtection="1">
      <alignment horizontal="center"/>
      <protection locked="0"/>
    </xf>
    <xf numFmtId="0" fontId="65" fillId="32" borderId="246" xfId="1" applyNumberFormat="1" applyFont="1" applyFill="1" applyBorder="1" applyAlignment="1" applyProtection="1">
      <alignment horizontal="center"/>
      <protection locked="0"/>
    </xf>
    <xf numFmtId="1" fontId="24" fillId="0" borderId="238" xfId="1" applyNumberFormat="1" applyFont="1" applyBorder="1" applyAlignment="1" applyProtection="1">
      <alignment horizontal="center"/>
      <protection locked="0"/>
    </xf>
    <xf numFmtId="0" fontId="24" fillId="32" borderId="246" xfId="1" applyNumberFormat="1" applyFont="1" applyFill="1" applyBorder="1" applyAlignment="1" applyProtection="1">
      <alignment horizontal="center"/>
      <protection locked="0"/>
    </xf>
    <xf numFmtId="0" fontId="65" fillId="32" borderId="63" xfId="1" applyNumberFormat="1" applyFont="1" applyFill="1" applyBorder="1" applyAlignment="1" applyProtection="1">
      <alignment horizontal="center"/>
      <protection locked="0"/>
    </xf>
    <xf numFmtId="0" fontId="24" fillId="32" borderId="247" xfId="1" applyNumberFormat="1" applyFont="1" applyFill="1" applyBorder="1" applyAlignment="1" applyProtection="1">
      <alignment horizontal="center"/>
      <protection locked="0"/>
    </xf>
    <xf numFmtId="0" fontId="24" fillId="32" borderId="63" xfId="1" applyNumberFormat="1" applyFont="1" applyFill="1" applyBorder="1" applyAlignment="1" applyProtection="1">
      <alignment horizontal="center"/>
    </xf>
    <xf numFmtId="0" fontId="65" fillId="32" borderId="247" xfId="1" applyNumberFormat="1" applyFont="1" applyFill="1" applyBorder="1" applyAlignment="1" applyProtection="1">
      <alignment horizontal="center"/>
    </xf>
    <xf numFmtId="0" fontId="24" fillId="32" borderId="248" xfId="1" applyNumberFormat="1" applyFont="1" applyFill="1" applyBorder="1" applyAlignment="1" applyProtection="1">
      <alignment horizontal="center"/>
    </xf>
    <xf numFmtId="0" fontId="24" fillId="32" borderId="249" xfId="1" applyNumberFormat="1" applyFont="1" applyFill="1" applyBorder="1" applyAlignment="1" applyProtection="1">
      <alignment horizontal="center"/>
    </xf>
    <xf numFmtId="0" fontId="24" fillId="32" borderId="243" xfId="1" applyNumberFormat="1" applyFont="1" applyFill="1" applyBorder="1" applyAlignment="1" applyProtection="1">
      <alignment horizontal="center"/>
    </xf>
    <xf numFmtId="0" fontId="24" fillId="32" borderId="250" xfId="1" applyNumberFormat="1" applyFont="1" applyFill="1" applyBorder="1" applyAlignment="1" applyProtection="1">
      <alignment horizontal="center"/>
    </xf>
    <xf numFmtId="165" fontId="28" fillId="0" borderId="234" xfId="1" applyNumberFormat="1" applyFont="1" applyBorder="1" applyAlignment="1" applyProtection="1">
      <alignment horizontal="center"/>
    </xf>
    <xf numFmtId="165" fontId="28" fillId="0" borderId="236" xfId="1" applyNumberFormat="1" applyFont="1" applyBorder="1" applyAlignment="1" applyProtection="1">
      <alignment horizontal="center"/>
      <protection locked="0"/>
    </xf>
    <xf numFmtId="0" fontId="28" fillId="0" borderId="238" xfId="2" applyFont="1" applyBorder="1" applyAlignment="1">
      <alignment horizontal="center" vertical="center"/>
    </xf>
    <xf numFmtId="165" fontId="28" fillId="0" borderId="216" xfId="1" applyNumberFormat="1" applyFont="1" applyBorder="1" applyAlignment="1" applyProtection="1">
      <alignment horizontal="center"/>
      <protection locked="0"/>
    </xf>
    <xf numFmtId="1" fontId="24" fillId="0" borderId="183" xfId="1" applyNumberFormat="1" applyFont="1" applyBorder="1" applyAlignment="1" applyProtection="1">
      <alignment horizontal="center"/>
      <protection locked="0"/>
    </xf>
    <xf numFmtId="0" fontId="24" fillId="32" borderId="251" xfId="1" applyNumberFormat="1" applyFont="1" applyFill="1" applyBorder="1" applyAlignment="1" applyProtection="1">
      <alignment horizontal="center"/>
    </xf>
    <xf numFmtId="0" fontId="28" fillId="0" borderId="233" xfId="0" applyFont="1" applyBorder="1" applyAlignment="1">
      <alignment horizontal="center"/>
    </xf>
    <xf numFmtId="0" fontId="28" fillId="0" borderId="252" xfId="2" applyFont="1" applyBorder="1" applyAlignment="1">
      <alignment horizontal="center"/>
    </xf>
    <xf numFmtId="0" fontId="24" fillId="0" borderId="253" xfId="1" applyNumberFormat="1" applyFont="1" applyBorder="1" applyAlignment="1" applyProtection="1">
      <alignment horizontal="center"/>
      <protection locked="0"/>
    </xf>
    <xf numFmtId="0" fontId="65" fillId="32" borderId="149" xfId="1" applyNumberFormat="1" applyFont="1" applyFill="1" applyBorder="1" applyAlignment="1" applyProtection="1">
      <alignment horizontal="center"/>
    </xf>
    <xf numFmtId="0" fontId="9" fillId="0" borderId="42" xfId="2" applyFont="1" applyBorder="1"/>
    <xf numFmtId="1" fontId="24" fillId="0" borderId="254" xfId="1" applyNumberFormat="1" applyFont="1" applyBorder="1" applyAlignment="1" applyProtection="1">
      <alignment horizontal="center"/>
      <protection locked="0"/>
    </xf>
    <xf numFmtId="0" fontId="24" fillId="0" borderId="253" xfId="1" applyNumberFormat="1" applyFont="1" applyBorder="1" applyAlignment="1" applyProtection="1">
      <alignment horizontal="center"/>
    </xf>
    <xf numFmtId="0" fontId="28" fillId="0" borderId="255" xfId="2" applyFont="1" applyBorder="1" applyAlignment="1">
      <alignment horizontal="center"/>
    </xf>
    <xf numFmtId="0" fontId="24" fillId="32" borderId="256" xfId="1" applyNumberFormat="1" applyFont="1" applyFill="1" applyBorder="1" applyAlignment="1" applyProtection="1">
      <alignment horizontal="center"/>
    </xf>
    <xf numFmtId="1" fontId="28" fillId="0" borderId="254" xfId="1" applyNumberFormat="1" applyFont="1" applyBorder="1" applyAlignment="1" applyProtection="1">
      <alignment horizontal="center"/>
      <protection locked="0"/>
    </xf>
    <xf numFmtId="165" fontId="28" fillId="0" borderId="31" xfId="1" applyNumberFormat="1" applyFont="1" applyBorder="1" applyAlignment="1" applyProtection="1">
      <alignment horizontal="center"/>
    </xf>
    <xf numFmtId="165" fontId="28" fillId="0" borderId="257" xfId="1" applyNumberFormat="1" applyFont="1" applyBorder="1" applyAlignment="1" applyProtection="1">
      <alignment horizontal="center"/>
      <protection locked="0"/>
    </xf>
    <xf numFmtId="1" fontId="28" fillId="0" borderId="253" xfId="1" applyNumberFormat="1" applyFont="1" applyBorder="1" applyAlignment="1" applyProtection="1">
      <alignment horizontal="center"/>
    </xf>
    <xf numFmtId="1" fontId="28" fillId="0" borderId="255" xfId="1" applyNumberFormat="1" applyFont="1" applyBorder="1" applyAlignment="1" applyProtection="1">
      <alignment horizontal="center"/>
      <protection locked="0"/>
    </xf>
    <xf numFmtId="1" fontId="28" fillId="0" borderId="31" xfId="1" applyNumberFormat="1" applyFont="1" applyBorder="1" applyAlignment="1" applyProtection="1">
      <alignment horizontal="center"/>
    </xf>
    <xf numFmtId="165" fontId="28" fillId="0" borderId="253" xfId="1" applyNumberFormat="1" applyFont="1" applyBorder="1" applyAlignment="1" applyProtection="1">
      <alignment horizontal="center"/>
      <protection locked="0"/>
    </xf>
    <xf numFmtId="0" fontId="24" fillId="0" borderId="217" xfId="1" applyNumberFormat="1" applyFont="1" applyBorder="1" applyAlignment="1" applyProtection="1">
      <alignment horizontal="center"/>
    </xf>
    <xf numFmtId="0" fontId="28" fillId="0" borderId="255" xfId="2" applyFont="1" applyFill="1" applyBorder="1" applyAlignment="1">
      <alignment horizontal="center"/>
    </xf>
    <xf numFmtId="0" fontId="24" fillId="0" borderId="31" xfId="1" applyNumberFormat="1" applyFont="1" applyBorder="1" applyAlignment="1" applyProtection="1">
      <alignment horizontal="center"/>
    </xf>
    <xf numFmtId="165" fontId="24" fillId="0" borderId="257" xfId="1" applyNumberFormat="1" applyFont="1" applyBorder="1" applyAlignment="1" applyProtection="1">
      <alignment horizontal="center"/>
      <protection locked="0"/>
    </xf>
    <xf numFmtId="1" fontId="24" fillId="0" borderId="255" xfId="1" applyNumberFormat="1" applyFont="1" applyBorder="1" applyAlignment="1" applyProtection="1">
      <alignment horizontal="center"/>
      <protection locked="0"/>
    </xf>
    <xf numFmtId="1" fontId="28" fillId="0" borderId="233" xfId="1" applyNumberFormat="1" applyFont="1" applyBorder="1" applyAlignment="1" applyProtection="1">
      <alignment horizontal="center"/>
      <protection locked="0"/>
    </xf>
    <xf numFmtId="165" fontId="28" fillId="0" borderId="216" xfId="1" applyNumberFormat="1" applyFont="1" applyBorder="1" applyAlignment="1" applyProtection="1">
      <alignment horizontal="center"/>
    </xf>
    <xf numFmtId="165" fontId="28" fillId="0" borderId="217" xfId="1" applyNumberFormat="1" applyFont="1" applyBorder="1" applyAlignment="1" applyProtection="1">
      <alignment horizontal="center"/>
      <protection locked="0"/>
    </xf>
    <xf numFmtId="0" fontId="28" fillId="0" borderId="231" xfId="2" applyFont="1" applyBorder="1" applyAlignment="1">
      <alignment horizontal="center"/>
    </xf>
    <xf numFmtId="0" fontId="24" fillId="0" borderId="258" xfId="1" applyNumberFormat="1" applyFont="1" applyBorder="1" applyAlignment="1" applyProtection="1">
      <alignment horizontal="center"/>
      <protection locked="0"/>
    </xf>
    <xf numFmtId="0" fontId="24" fillId="32" borderId="260" xfId="1" applyNumberFormat="1" applyFont="1" applyFill="1" applyBorder="1" applyAlignment="1" applyProtection="1">
      <alignment horizontal="center"/>
    </xf>
    <xf numFmtId="0" fontId="28" fillId="0" borderId="259" xfId="2" applyFont="1" applyFill="1" applyBorder="1" applyAlignment="1">
      <alignment horizontal="center" vertical="center"/>
    </xf>
    <xf numFmtId="0" fontId="28" fillId="0" borderId="43" xfId="2" applyFont="1" applyBorder="1" applyAlignment="1">
      <alignment horizontal="center" vertical="center"/>
    </xf>
    <xf numFmtId="2" fontId="24" fillId="0" borderId="233" xfId="1" applyNumberFormat="1" applyFont="1" applyBorder="1" applyAlignment="1" applyProtection="1">
      <alignment horizontal="center"/>
      <protection locked="0"/>
    </xf>
    <xf numFmtId="2" fontId="24" fillId="0" borderId="236" xfId="1" applyNumberFormat="1" applyFont="1" applyBorder="1" applyAlignment="1" applyProtection="1">
      <alignment horizontal="center"/>
      <protection locked="0"/>
    </xf>
    <xf numFmtId="1" fontId="24" fillId="0" borderId="216" xfId="1" applyNumberFormat="1" applyFont="1" applyBorder="1" applyAlignment="1" applyProtection="1">
      <alignment horizontal="center"/>
    </xf>
    <xf numFmtId="1" fontId="24" fillId="32" borderId="237" xfId="1" applyNumberFormat="1" applyFont="1" applyFill="1" applyBorder="1" applyAlignment="1" applyProtection="1">
      <alignment horizontal="center"/>
    </xf>
    <xf numFmtId="1" fontId="24" fillId="0" borderId="216" xfId="1" applyNumberFormat="1" applyFont="1" applyBorder="1" applyAlignment="1" applyProtection="1">
      <alignment horizontal="center"/>
      <protection locked="0"/>
    </xf>
    <xf numFmtId="1" fontId="65" fillId="32" borderId="240" xfId="1" applyNumberFormat="1" applyFont="1" applyFill="1" applyBorder="1" applyAlignment="1" applyProtection="1">
      <alignment horizontal="center"/>
    </xf>
    <xf numFmtId="2" fontId="28" fillId="0" borderId="233" xfId="1" applyNumberFormat="1" applyFont="1" applyBorder="1" applyAlignment="1" applyProtection="1">
      <alignment horizontal="center"/>
      <protection locked="0"/>
    </xf>
    <xf numFmtId="1" fontId="28" fillId="0" borderId="234" xfId="1" applyNumberFormat="1" applyFont="1" applyBorder="1" applyAlignment="1" applyProtection="1">
      <alignment horizontal="center"/>
    </xf>
    <xf numFmtId="2" fontId="28" fillId="0" borderId="236" xfId="1" applyNumberFormat="1" applyFont="1" applyBorder="1" applyAlignment="1" applyProtection="1">
      <alignment horizontal="center"/>
      <protection locked="0"/>
    </xf>
    <xf numFmtId="1" fontId="28" fillId="0" borderId="238" xfId="1" applyNumberFormat="1" applyFont="1" applyBorder="1" applyAlignment="1" applyProtection="1">
      <alignment horizontal="center"/>
      <protection locked="0"/>
    </xf>
    <xf numFmtId="1" fontId="28" fillId="0" borderId="216" xfId="1" applyNumberFormat="1" applyFont="1" applyBorder="1" applyAlignment="1" applyProtection="1">
      <alignment horizontal="center"/>
      <protection locked="0"/>
    </xf>
    <xf numFmtId="2" fontId="24" fillId="0" borderId="215" xfId="1" applyNumberFormat="1" applyFont="1" applyBorder="1" applyAlignment="1" applyProtection="1">
      <alignment horizontal="center"/>
      <protection locked="0"/>
    </xf>
    <xf numFmtId="2" fontId="28" fillId="0" borderId="215" xfId="1" applyNumberFormat="1" applyFont="1" applyBorder="1" applyAlignment="1" applyProtection="1">
      <alignment horizontal="center"/>
      <protection locked="0"/>
    </xf>
    <xf numFmtId="0" fontId="18" fillId="0" borderId="261" xfId="2" applyBorder="1"/>
    <xf numFmtId="0" fontId="9" fillId="0" borderId="261" xfId="2" applyFont="1" applyBorder="1" applyAlignment="1">
      <alignment horizontal="center"/>
    </xf>
    <xf numFmtId="1" fontId="24" fillId="0" borderId="163" xfId="1" applyNumberFormat="1" applyFont="1" applyBorder="1" applyAlignment="1" applyProtection="1">
      <alignment horizontal="center"/>
      <protection locked="0"/>
    </xf>
    <xf numFmtId="0" fontId="65" fillId="32" borderId="154" xfId="1" applyNumberFormat="1" applyFont="1" applyFill="1" applyBorder="1" applyAlignment="1" applyProtection="1">
      <alignment horizontal="center"/>
    </xf>
    <xf numFmtId="0" fontId="65" fillId="32" borderId="250" xfId="1" applyNumberFormat="1" applyFont="1" applyFill="1" applyBorder="1" applyAlignment="1" applyProtection="1">
      <alignment horizontal="center"/>
    </xf>
    <xf numFmtId="0" fontId="24" fillId="32" borderId="262" xfId="1" applyNumberFormat="1" applyFont="1" applyFill="1" applyBorder="1" applyAlignment="1" applyProtection="1">
      <alignment horizontal="center"/>
    </xf>
    <xf numFmtId="1" fontId="24" fillId="32" borderId="246" xfId="1" applyNumberFormat="1" applyFont="1" applyFill="1" applyBorder="1" applyAlignment="1" applyProtection="1">
      <alignment horizontal="center"/>
    </xf>
    <xf numFmtId="1" fontId="24" fillId="32" borderId="63" xfId="1" applyNumberFormat="1" applyFont="1" applyFill="1" applyBorder="1" applyAlignment="1" applyProtection="1">
      <alignment horizontal="center"/>
    </xf>
    <xf numFmtId="1" fontId="65" fillId="32" borderId="246" xfId="1" applyNumberFormat="1" applyFont="1" applyFill="1" applyBorder="1" applyAlignment="1" applyProtection="1">
      <alignment horizontal="center"/>
    </xf>
    <xf numFmtId="1" fontId="65" fillId="32" borderId="63" xfId="1" applyNumberFormat="1" applyFont="1" applyFill="1" applyBorder="1" applyAlignment="1" applyProtection="1">
      <alignment horizontal="center"/>
    </xf>
    <xf numFmtId="1" fontId="24" fillId="32" borderId="248" xfId="1" applyNumberFormat="1" applyFont="1" applyFill="1" applyBorder="1" applyAlignment="1" applyProtection="1">
      <alignment horizontal="center"/>
    </xf>
    <xf numFmtId="1" fontId="24" fillId="32" borderId="247" xfId="1" applyNumberFormat="1" applyFont="1" applyFill="1" applyBorder="1" applyAlignment="1" applyProtection="1">
      <alignment horizontal="center"/>
    </xf>
    <xf numFmtId="0" fontId="65" fillId="32" borderId="248" xfId="1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left" vertical="center"/>
    </xf>
    <xf numFmtId="0" fontId="66" fillId="0" borderId="0" xfId="0" applyFont="1"/>
    <xf numFmtId="0" fontId="0" fillId="0" borderId="0" xfId="0" applyAlignment="1">
      <alignment horizontal="centerContinuous" vertical="center"/>
    </xf>
    <xf numFmtId="0" fontId="67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3" borderId="268" xfId="0" applyFont="1" applyFill="1" applyBorder="1" applyAlignment="1">
      <alignment horizontal="center" vertical="center"/>
    </xf>
    <xf numFmtId="0" fontId="69" fillId="34" borderId="268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3" borderId="148" xfId="0" applyFont="1" applyFill="1" applyBorder="1" applyAlignment="1">
      <alignment horizontal="center" vertical="center"/>
    </xf>
    <xf numFmtId="0" fontId="69" fillId="0" borderId="32" xfId="0" applyFont="1" applyBorder="1" applyAlignment="1">
      <alignment horizontal="left" vertical="center" indent="2"/>
    </xf>
    <xf numFmtId="0" fontId="69" fillId="34" borderId="269" xfId="0" applyFont="1" applyFill="1" applyBorder="1" applyAlignment="1">
      <alignment horizontal="center" vertical="center"/>
    </xf>
    <xf numFmtId="0" fontId="69" fillId="0" borderId="269" xfId="0" applyFont="1" applyBorder="1" applyAlignment="1">
      <alignment horizontal="left" vertical="center" indent="2"/>
    </xf>
    <xf numFmtId="0" fontId="70" fillId="0" borderId="269" xfId="0" applyFont="1" applyBorder="1" applyAlignment="1">
      <alignment horizontal="left" vertical="center" indent="2"/>
    </xf>
    <xf numFmtId="0" fontId="71" fillId="0" borderId="269" xfId="0" applyFont="1" applyBorder="1" applyAlignment="1">
      <alignment horizontal="left" vertical="center"/>
    </xf>
    <xf numFmtId="0" fontId="13" fillId="3" borderId="270" xfId="0" applyFont="1" applyFill="1" applyBorder="1" applyAlignment="1">
      <alignment horizontal="center" vertical="center"/>
    </xf>
    <xf numFmtId="0" fontId="69" fillId="0" borderId="271" xfId="0" applyFont="1" applyBorder="1" applyAlignment="1">
      <alignment horizontal="left" vertical="center" indent="2"/>
    </xf>
    <xf numFmtId="0" fontId="69" fillId="34" borderId="27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8" fillId="0" borderId="0" xfId="0" applyFont="1" applyFill="1" applyBorder="1" applyAlignment="1">
      <alignment horizontal="center"/>
    </xf>
    <xf numFmtId="0" fontId="69" fillId="0" borderId="148" xfId="0" applyFont="1" applyBorder="1" applyAlignment="1">
      <alignment horizontal="left" vertical="center" indent="2"/>
    </xf>
    <xf numFmtId="0" fontId="13" fillId="3" borderId="272" xfId="0" applyFont="1" applyFill="1" applyBorder="1" applyAlignment="1">
      <alignment horizontal="center" vertical="center"/>
    </xf>
    <xf numFmtId="0" fontId="13" fillId="3" borderId="266" xfId="0" applyFont="1" applyFill="1" applyBorder="1" applyAlignment="1">
      <alignment horizontal="center" vertical="center"/>
    </xf>
    <xf numFmtId="0" fontId="69" fillId="34" borderId="148" xfId="0" applyFont="1" applyFill="1" applyBorder="1" applyAlignment="1">
      <alignment horizontal="center" vertical="center"/>
    </xf>
    <xf numFmtId="0" fontId="17" fillId="0" borderId="269" xfId="0" applyFont="1" applyBorder="1" applyAlignment="1">
      <alignment horizontal="left" vertical="center" indent="2"/>
    </xf>
    <xf numFmtId="0" fontId="13" fillId="3" borderId="265" xfId="0" applyFont="1" applyFill="1" applyBorder="1" applyAlignment="1">
      <alignment horizontal="center" vertical="center"/>
    </xf>
    <xf numFmtId="0" fontId="0" fillId="0" borderId="270" xfId="0" applyBorder="1"/>
    <xf numFmtId="0" fontId="8" fillId="0" borderId="30" xfId="1" applyFont="1" applyBorder="1" applyAlignment="1">
      <alignment horizontal="center"/>
    </xf>
    <xf numFmtId="0" fontId="9" fillId="0" borderId="148" xfId="2" applyFont="1" applyBorder="1" applyAlignment="1">
      <alignment horizontal="center" vertical="center"/>
    </xf>
    <xf numFmtId="0" fontId="8" fillId="0" borderId="148" xfId="1" applyFont="1" applyBorder="1" applyAlignment="1">
      <alignment horizontal="center" vertical="center"/>
    </xf>
    <xf numFmtId="0" fontId="59" fillId="0" borderId="0" xfId="0" applyFont="1" applyAlignment="1">
      <alignment vertical="center"/>
    </xf>
    <xf numFmtId="0" fontId="8" fillId="0" borderId="266" xfId="0" applyFont="1" applyBorder="1" applyAlignment="1">
      <alignment horizontal="center" vertical="center"/>
    </xf>
    <xf numFmtId="0" fontId="0" fillId="0" borderId="14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65" fontId="21" fillId="0" borderId="52" xfId="1" applyNumberFormat="1" applyFont="1" applyBorder="1" applyAlignment="1" applyProtection="1">
      <alignment horizontal="center" vertical="center"/>
    </xf>
    <xf numFmtId="0" fontId="49" fillId="0" borderId="70" xfId="2" applyFont="1" applyBorder="1" applyAlignment="1">
      <alignment horizontal="center" vertical="center"/>
    </xf>
    <xf numFmtId="0" fontId="49" fillId="0" borderId="63" xfId="2" applyFont="1" applyBorder="1" applyAlignment="1">
      <alignment horizontal="center" vertical="center"/>
    </xf>
    <xf numFmtId="0" fontId="49" fillId="0" borderId="50" xfId="2" applyFont="1" applyBorder="1" applyAlignment="1">
      <alignment horizontal="center" vertical="center"/>
    </xf>
    <xf numFmtId="0" fontId="19" fillId="0" borderId="70" xfId="2" applyFont="1" applyBorder="1" applyAlignment="1">
      <alignment horizontal="center" vertical="center"/>
    </xf>
    <xf numFmtId="0" fontId="19" fillId="0" borderId="63" xfId="2" applyFont="1" applyBorder="1" applyAlignment="1">
      <alignment horizontal="center" vertical="center"/>
    </xf>
    <xf numFmtId="0" fontId="19" fillId="0" borderId="50" xfId="2" applyFont="1" applyBorder="1" applyAlignment="1">
      <alignment horizontal="center" vertical="center"/>
    </xf>
    <xf numFmtId="0" fontId="18" fillId="0" borderId="70" xfId="2" applyBorder="1" applyAlignment="1">
      <alignment horizontal="center"/>
    </xf>
    <xf numFmtId="0" fontId="18" fillId="0" borderId="50" xfId="2" applyBorder="1" applyAlignment="1">
      <alignment horizontal="center"/>
    </xf>
    <xf numFmtId="0" fontId="53" fillId="0" borderId="71" xfId="1" applyNumberFormat="1" applyFont="1" applyBorder="1" applyAlignment="1" applyProtection="1">
      <alignment horizontal="center" vertical="center"/>
    </xf>
    <xf numFmtId="0" fontId="53" fillId="0" borderId="64" xfId="1" applyNumberFormat="1" applyFont="1" applyBorder="1" applyAlignment="1" applyProtection="1">
      <alignment horizontal="center" vertical="center"/>
    </xf>
    <xf numFmtId="0" fontId="53" fillId="0" borderId="51" xfId="1" applyNumberFormat="1" applyFont="1" applyBorder="1" applyAlignment="1" applyProtection="1">
      <alignment horizontal="center" vertical="center"/>
    </xf>
    <xf numFmtId="0" fontId="53" fillId="0" borderId="79" xfId="1" applyNumberFormat="1" applyFont="1" applyBorder="1" applyAlignment="1" applyProtection="1">
      <alignment horizontal="center" vertical="center"/>
    </xf>
    <xf numFmtId="0" fontId="53" fillId="0" borderId="76" xfId="1" applyNumberFormat="1" applyFont="1" applyBorder="1" applyAlignment="1" applyProtection="1">
      <alignment horizontal="center" vertical="center"/>
    </xf>
    <xf numFmtId="165" fontId="21" fillId="0" borderId="141" xfId="1" applyNumberFormat="1" applyFont="1" applyBorder="1" applyAlignment="1" applyProtection="1">
      <alignment horizontal="center" vertical="center"/>
    </xf>
    <xf numFmtId="0" fontId="55" fillId="0" borderId="79" xfId="1" applyNumberFormat="1" applyFont="1" applyBorder="1" applyAlignment="1" applyProtection="1">
      <alignment horizontal="center" vertical="center"/>
    </xf>
    <xf numFmtId="0" fontId="55" fillId="0" borderId="71" xfId="1" applyNumberFormat="1" applyFont="1" applyBorder="1" applyAlignment="1" applyProtection="1">
      <alignment horizontal="center" vertical="center"/>
    </xf>
    <xf numFmtId="0" fontId="55" fillId="0" borderId="101" xfId="1" applyNumberFormat="1" applyFont="1" applyBorder="1" applyAlignment="1" applyProtection="1">
      <alignment horizontal="center" vertical="center"/>
    </xf>
    <xf numFmtId="165" fontId="62" fillId="0" borderId="52" xfId="1" applyNumberFormat="1" applyFont="1" applyBorder="1" applyAlignment="1" applyProtection="1">
      <alignment horizontal="center" vertical="center"/>
    </xf>
    <xf numFmtId="0" fontId="55" fillId="0" borderId="64" xfId="1" applyNumberFormat="1" applyFont="1" applyBorder="1" applyAlignment="1" applyProtection="1">
      <alignment horizontal="center" vertical="center"/>
    </xf>
    <xf numFmtId="0" fontId="32" fillId="0" borderId="0" xfId="2" applyFont="1" applyAlignment="1">
      <alignment horizontal="center"/>
    </xf>
    <xf numFmtId="0" fontId="30" fillId="0" borderId="0" xfId="2" applyFont="1" applyAlignment="1">
      <alignment horizontal="left"/>
    </xf>
    <xf numFmtId="0" fontId="18" fillId="0" borderId="0" xfId="2" applyAlignment="1">
      <alignment horizontal="left"/>
    </xf>
    <xf numFmtId="0" fontId="12" fillId="30" borderId="54" xfId="1" applyFont="1" applyFill="1" applyBorder="1" applyAlignment="1" applyProtection="1">
      <alignment horizontal="center" vertical="center"/>
    </xf>
    <xf numFmtId="0" fontId="12" fillId="30" borderId="118" xfId="1" applyFont="1" applyFill="1" applyBorder="1" applyAlignment="1" applyProtection="1">
      <alignment horizontal="center" vertical="center"/>
    </xf>
    <xf numFmtId="0" fontId="26" fillId="0" borderId="79" xfId="1" applyFont="1" applyBorder="1" applyAlignment="1" applyProtection="1">
      <alignment horizontal="center" vertical="center" wrapText="1"/>
    </xf>
    <xf numFmtId="0" fontId="12" fillId="30" borderId="117" xfId="1" applyFont="1" applyFill="1" applyBorder="1" applyAlignment="1" applyProtection="1">
      <alignment horizontal="center" vertical="center"/>
    </xf>
    <xf numFmtId="0" fontId="12" fillId="30" borderId="154" xfId="1" applyFont="1" applyFill="1" applyBorder="1" applyAlignment="1" applyProtection="1">
      <alignment horizontal="center" vertical="center"/>
    </xf>
    <xf numFmtId="0" fontId="12" fillId="30" borderId="166" xfId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7" fillId="0" borderId="0" xfId="0" applyFont="1" applyBorder="1" applyAlignment="1">
      <alignment horizontal="center"/>
    </xf>
    <xf numFmtId="0" fontId="18" fillId="0" borderId="70" xfId="2" applyBorder="1" applyAlignment="1">
      <alignment horizontal="center" vertical="center"/>
    </xf>
    <xf numFmtId="0" fontId="18" fillId="0" borderId="50" xfId="2" applyBorder="1" applyAlignment="1">
      <alignment horizontal="center" vertical="center"/>
    </xf>
    <xf numFmtId="1" fontId="21" fillId="0" borderId="52" xfId="1" applyNumberFormat="1" applyFont="1" applyBorder="1" applyAlignment="1" applyProtection="1">
      <alignment horizontal="center" vertical="center"/>
    </xf>
    <xf numFmtId="1" fontId="20" fillId="0" borderId="79" xfId="1" applyNumberFormat="1" applyFont="1" applyBorder="1" applyAlignment="1" applyProtection="1">
      <alignment horizontal="center" vertical="center"/>
    </xf>
    <xf numFmtId="1" fontId="20" fillId="0" borderId="76" xfId="1" applyNumberFormat="1" applyFont="1" applyBorder="1" applyAlignment="1" applyProtection="1">
      <alignment horizontal="center" vertical="center"/>
    </xf>
    <xf numFmtId="1" fontId="20" fillId="0" borderId="64" xfId="1" applyNumberFormat="1" applyFont="1" applyBorder="1" applyAlignment="1" applyProtection="1">
      <alignment horizontal="center" vertical="center"/>
    </xf>
    <xf numFmtId="1" fontId="20" fillId="0" borderId="71" xfId="1" applyNumberFormat="1" applyFont="1" applyBorder="1" applyAlignment="1" applyProtection="1">
      <alignment horizontal="center" vertical="center"/>
    </xf>
    <xf numFmtId="1" fontId="20" fillId="0" borderId="51" xfId="1" applyNumberFormat="1" applyFont="1" applyBorder="1" applyAlignment="1" applyProtection="1">
      <alignment horizontal="center" vertical="center"/>
    </xf>
    <xf numFmtId="1" fontId="20" fillId="0" borderId="93" xfId="1" applyNumberFormat="1" applyFont="1" applyBorder="1" applyAlignment="1" applyProtection="1">
      <alignment horizontal="center" vertical="center"/>
    </xf>
    <xf numFmtId="1" fontId="20" fillId="0" borderId="92" xfId="1" applyNumberFormat="1" applyFont="1" applyBorder="1" applyAlignment="1" applyProtection="1">
      <alignment horizontal="center" vertical="center"/>
    </xf>
    <xf numFmtId="1" fontId="20" fillId="0" borderId="91" xfId="1" applyNumberFormat="1" applyFont="1" applyBorder="1" applyAlignment="1" applyProtection="1">
      <alignment horizontal="center" vertical="center"/>
    </xf>
    <xf numFmtId="1" fontId="20" fillId="0" borderId="90" xfId="1" applyNumberFormat="1" applyFont="1" applyBorder="1" applyAlignment="1" applyProtection="1">
      <alignment horizontal="center" vertical="center"/>
    </xf>
    <xf numFmtId="1" fontId="20" fillId="0" borderId="101" xfId="1" applyNumberFormat="1" applyFont="1" applyBorder="1" applyAlignment="1" applyProtection="1">
      <alignment horizontal="center" vertical="center"/>
    </xf>
    <xf numFmtId="0" fontId="12" fillId="6" borderId="54" xfId="1" applyFont="1" applyFill="1" applyBorder="1" applyAlignment="1" applyProtection="1">
      <alignment horizontal="center" vertical="center"/>
    </xf>
    <xf numFmtId="0" fontId="12" fillId="6" borderId="117" xfId="1" applyFont="1" applyFill="1" applyBorder="1" applyAlignment="1" applyProtection="1">
      <alignment horizontal="center" vertical="center"/>
    </xf>
    <xf numFmtId="0" fontId="12" fillId="6" borderId="119" xfId="1" applyFont="1" applyFill="1" applyBorder="1" applyAlignment="1" applyProtection="1">
      <alignment horizontal="center" vertical="center"/>
    </xf>
    <xf numFmtId="0" fontId="12" fillId="6" borderId="118" xfId="1" applyFont="1" applyFill="1" applyBorder="1" applyAlignment="1" applyProtection="1">
      <alignment horizontal="center" vertical="center"/>
    </xf>
    <xf numFmtId="0" fontId="18" fillId="0" borderId="0" xfId="2" applyFont="1" applyAlignment="1">
      <alignment horizontal="left"/>
    </xf>
    <xf numFmtId="0" fontId="12" fillId="6" borderId="154" xfId="1" applyFont="1" applyFill="1" applyBorder="1" applyAlignment="1" applyProtection="1">
      <alignment horizontal="center" vertical="center"/>
    </xf>
    <xf numFmtId="0" fontId="12" fillId="6" borderId="166" xfId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wrapText="1"/>
    </xf>
    <xf numFmtId="0" fontId="13" fillId="3" borderId="263" xfId="0" applyFont="1" applyFill="1" applyBorder="1" applyAlignment="1">
      <alignment horizontal="center" vertical="center"/>
    </xf>
    <xf numFmtId="0" fontId="13" fillId="3" borderId="148" xfId="0" applyFont="1" applyFill="1" applyBorder="1" applyAlignment="1"/>
    <xf numFmtId="0" fontId="13" fillId="3" borderId="266" xfId="0" applyFont="1" applyFill="1" applyBorder="1" applyAlignment="1"/>
    <xf numFmtId="0" fontId="13" fillId="0" borderId="263" xfId="0" applyFont="1" applyBorder="1" applyAlignment="1">
      <alignment horizontal="center" vertical="center"/>
    </xf>
    <xf numFmtId="0" fontId="13" fillId="0" borderId="148" xfId="0" applyFont="1" applyBorder="1" applyAlignment="1"/>
    <xf numFmtId="0" fontId="13" fillId="0" borderId="267" xfId="0" applyFont="1" applyBorder="1" applyAlignment="1"/>
    <xf numFmtId="0" fontId="13" fillId="34" borderId="264" xfId="0" applyFont="1" applyFill="1" applyBorder="1" applyAlignment="1">
      <alignment horizontal="center" vertical="center" wrapText="1"/>
    </xf>
    <xf numFmtId="0" fontId="13" fillId="34" borderId="265" xfId="0" applyFont="1" applyFill="1" applyBorder="1" applyAlignment="1">
      <alignment horizontal="center" vertical="center" wrapText="1"/>
    </xf>
    <xf numFmtId="0" fontId="14" fillId="0" borderId="0" xfId="0" applyFont="1"/>
    <xf numFmtId="0" fontId="68" fillId="0" borderId="263" xfId="0" applyFont="1" applyBorder="1" applyAlignment="1">
      <alignment horizontal="center" vertical="center"/>
    </xf>
    <xf numFmtId="0" fontId="68" fillId="0" borderId="148" xfId="0" applyFont="1" applyBorder="1" applyAlignment="1"/>
    <xf numFmtId="0" fontId="68" fillId="0" borderId="267" xfId="0" applyFont="1" applyBorder="1" applyAlignment="1"/>
  </cellXfs>
  <cellStyles count="4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Check Cell" xfId="35"/>
    <cellStyle name="Input" xfId="36"/>
    <cellStyle name="Linked Cell" xfId="37"/>
    <cellStyle name="Neutral" xfId="38"/>
    <cellStyle name="Normální" xfId="0" builtinId="0"/>
    <cellStyle name="Normální 2" xfId="2"/>
    <cellStyle name="normální_List1" xfId="1"/>
    <cellStyle name="Note" xfId="39"/>
    <cellStyle name="Output" xfId="40"/>
    <cellStyle name="Title" xfId="41"/>
    <cellStyle name="Total" xfId="42"/>
    <cellStyle name="Warning Text" xfId="43"/>
  </cellStyles>
  <dxfs count="66"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66"/>
  <sheetViews>
    <sheetView zoomScale="120" zoomScaleNormal="120" workbookViewId="0">
      <selection activeCell="B52" sqref="B52"/>
    </sheetView>
  </sheetViews>
  <sheetFormatPr defaultRowHeight="15" x14ac:dyDescent="0.25"/>
  <cols>
    <col min="1" max="1" width="13.85546875" customWidth="1"/>
    <col min="2" max="2" width="13.42578125" customWidth="1"/>
    <col min="3" max="3" width="9.140625" style="1"/>
    <col min="4" max="4" width="29" customWidth="1"/>
    <col min="7" max="7" width="10.28515625" customWidth="1"/>
  </cols>
  <sheetData>
    <row r="1" spans="1:9" ht="20.25" x14ac:dyDescent="0.3">
      <c r="A1" s="976" t="s">
        <v>86</v>
      </c>
      <c r="B1" s="976"/>
      <c r="C1" s="976"/>
      <c r="D1" s="976"/>
      <c r="E1" s="976"/>
      <c r="F1" s="976"/>
      <c r="G1" s="976"/>
      <c r="H1" s="15"/>
      <c r="I1" s="16"/>
    </row>
    <row r="2" spans="1:9" x14ac:dyDescent="0.25">
      <c r="A2" s="30" t="s">
        <v>23</v>
      </c>
      <c r="B2" s="31"/>
      <c r="C2" s="33"/>
      <c r="D2" s="28"/>
      <c r="E2" s="977" t="s">
        <v>115</v>
      </c>
      <c r="F2" s="977"/>
      <c r="G2" s="977"/>
      <c r="H2" s="15"/>
      <c r="I2" s="16"/>
    </row>
    <row r="3" spans="1:9" x14ac:dyDescent="0.25">
      <c r="A3" s="978" t="s">
        <v>0</v>
      </c>
      <c r="B3" s="978"/>
      <c r="C3" s="978"/>
      <c r="D3" s="978"/>
      <c r="E3" s="978"/>
      <c r="F3" s="978"/>
      <c r="G3" s="978"/>
      <c r="H3" s="17"/>
      <c r="I3" s="16"/>
    </row>
    <row r="4" spans="1:9" ht="15.75" thickBot="1" x14ac:dyDescent="0.3">
      <c r="A4" s="3"/>
      <c r="B4" s="18"/>
      <c r="C4" s="18"/>
      <c r="D4" s="18"/>
      <c r="E4" s="18"/>
      <c r="F4" s="18"/>
      <c r="G4" s="18"/>
      <c r="H4" s="15"/>
      <c r="I4" s="16"/>
    </row>
    <row r="5" spans="1:9" ht="27" thickTop="1" thickBot="1" x14ac:dyDescent="0.3">
      <c r="A5" s="47" t="s">
        <v>1</v>
      </c>
      <c r="B5" s="36" t="s">
        <v>2</v>
      </c>
      <c r="C5" s="621" t="s">
        <v>3</v>
      </c>
      <c r="D5" s="34" t="s">
        <v>4</v>
      </c>
      <c r="E5" s="35" t="s">
        <v>5</v>
      </c>
      <c r="F5" s="36" t="s">
        <v>6</v>
      </c>
      <c r="G5" s="37" t="s">
        <v>7</v>
      </c>
      <c r="H5" s="625" t="s">
        <v>130</v>
      </c>
      <c r="I5" s="38"/>
    </row>
    <row r="6" spans="1:9" x14ac:dyDescent="0.25">
      <c r="A6" s="40" t="s">
        <v>108</v>
      </c>
      <c r="B6" s="43" t="s">
        <v>27</v>
      </c>
      <c r="C6" s="46">
        <v>1995</v>
      </c>
      <c r="D6" s="675" t="s">
        <v>107</v>
      </c>
      <c r="E6" s="19">
        <v>30</v>
      </c>
      <c r="F6" s="6">
        <f t="shared" ref="F6:F39" si="0">E6*3</f>
        <v>90</v>
      </c>
      <c r="G6" s="737">
        <v>1</v>
      </c>
      <c r="H6" s="15">
        <v>8</v>
      </c>
      <c r="I6" s="16"/>
    </row>
    <row r="7" spans="1:9" x14ac:dyDescent="0.25">
      <c r="A7" s="39" t="s">
        <v>26</v>
      </c>
      <c r="B7" s="42" t="s">
        <v>9</v>
      </c>
      <c r="C7" s="45">
        <v>1998</v>
      </c>
      <c r="D7" s="485" t="s">
        <v>23</v>
      </c>
      <c r="E7" s="8">
        <v>28</v>
      </c>
      <c r="F7" s="9">
        <f t="shared" si="0"/>
        <v>84</v>
      </c>
      <c r="G7" s="738">
        <v>2</v>
      </c>
      <c r="H7" s="15">
        <v>3</v>
      </c>
      <c r="I7" s="16"/>
    </row>
    <row r="8" spans="1:9" x14ac:dyDescent="0.25">
      <c r="A8" s="39" t="s">
        <v>24</v>
      </c>
      <c r="B8" s="42" t="s">
        <v>25</v>
      </c>
      <c r="C8" s="45">
        <v>1997</v>
      </c>
      <c r="D8" s="485" t="s">
        <v>23</v>
      </c>
      <c r="E8" s="8">
        <v>26</v>
      </c>
      <c r="F8" s="9">
        <f t="shared" si="0"/>
        <v>78</v>
      </c>
      <c r="G8" s="741">
        <v>3</v>
      </c>
      <c r="H8" s="15">
        <v>2</v>
      </c>
      <c r="I8" s="16"/>
    </row>
    <row r="9" spans="1:9" x14ac:dyDescent="0.25">
      <c r="A9" s="39" t="s">
        <v>22</v>
      </c>
      <c r="B9" s="42" t="s">
        <v>10</v>
      </c>
      <c r="C9" s="45">
        <v>1995</v>
      </c>
      <c r="D9" s="486" t="s">
        <v>31</v>
      </c>
      <c r="E9" s="8">
        <v>24</v>
      </c>
      <c r="F9" s="9">
        <f t="shared" si="0"/>
        <v>72</v>
      </c>
      <c r="G9" s="742">
        <v>4</v>
      </c>
      <c r="H9" s="15">
        <v>1</v>
      </c>
      <c r="I9" s="16"/>
    </row>
    <row r="10" spans="1:9" x14ac:dyDescent="0.25">
      <c r="A10" s="39" t="s">
        <v>111</v>
      </c>
      <c r="B10" s="739" t="s">
        <v>110</v>
      </c>
      <c r="C10" s="740">
        <v>1998</v>
      </c>
      <c r="D10" s="485" t="s">
        <v>31</v>
      </c>
      <c r="E10" s="8">
        <v>23</v>
      </c>
      <c r="F10" s="9">
        <f t="shared" si="0"/>
        <v>69</v>
      </c>
      <c r="G10" s="738">
        <v>5</v>
      </c>
      <c r="H10" s="15">
        <v>6</v>
      </c>
      <c r="I10" s="16"/>
    </row>
    <row r="11" spans="1:9" x14ac:dyDescent="0.25">
      <c r="A11" s="39" t="s">
        <v>74</v>
      </c>
      <c r="B11" s="650" t="s">
        <v>11</v>
      </c>
      <c r="C11" s="652">
        <v>1998</v>
      </c>
      <c r="D11" s="485" t="s">
        <v>23</v>
      </c>
      <c r="E11" s="8">
        <v>23</v>
      </c>
      <c r="F11" s="9">
        <f t="shared" si="0"/>
        <v>69</v>
      </c>
      <c r="G11" s="742">
        <v>6</v>
      </c>
      <c r="H11" s="15">
        <v>9</v>
      </c>
      <c r="I11" s="16"/>
    </row>
    <row r="12" spans="1:9" x14ac:dyDescent="0.25">
      <c r="A12" s="39" t="s">
        <v>72</v>
      </c>
      <c r="B12" s="650" t="s">
        <v>73</v>
      </c>
      <c r="C12" s="652">
        <v>1996</v>
      </c>
      <c r="D12" s="485" t="s">
        <v>31</v>
      </c>
      <c r="E12" s="8">
        <v>22</v>
      </c>
      <c r="F12" s="9">
        <f t="shared" si="0"/>
        <v>66</v>
      </c>
      <c r="G12" s="738">
        <v>7</v>
      </c>
      <c r="H12" s="15">
        <v>5</v>
      </c>
      <c r="I12" s="16"/>
    </row>
    <row r="13" spans="1:9" x14ac:dyDescent="0.25">
      <c r="A13" s="39" t="s">
        <v>150</v>
      </c>
      <c r="B13" s="650" t="s">
        <v>151</v>
      </c>
      <c r="C13" s="45">
        <v>1996</v>
      </c>
      <c r="D13" s="743" t="s">
        <v>154</v>
      </c>
      <c r="E13" s="8">
        <v>22</v>
      </c>
      <c r="F13" s="9">
        <f t="shared" si="0"/>
        <v>66</v>
      </c>
      <c r="G13" s="738">
        <v>8</v>
      </c>
      <c r="H13" s="15">
        <v>7</v>
      </c>
      <c r="I13" s="16"/>
    </row>
    <row r="14" spans="1:9" x14ac:dyDescent="0.25">
      <c r="A14" s="39" t="s">
        <v>104</v>
      </c>
      <c r="B14" s="68" t="s">
        <v>105</v>
      </c>
      <c r="C14" s="66">
        <v>1997</v>
      </c>
      <c r="D14" s="491" t="s">
        <v>99</v>
      </c>
      <c r="E14" s="8">
        <v>21</v>
      </c>
      <c r="F14" s="9">
        <f t="shared" si="0"/>
        <v>63</v>
      </c>
      <c r="G14" s="741">
        <v>9</v>
      </c>
      <c r="H14" s="15">
        <v>4</v>
      </c>
      <c r="I14" s="16"/>
    </row>
    <row r="15" spans="1:9" x14ac:dyDescent="0.25">
      <c r="A15" s="635" t="s">
        <v>160</v>
      </c>
      <c r="B15" s="636" t="s">
        <v>71</v>
      </c>
      <c r="C15" s="116">
        <v>1997</v>
      </c>
      <c r="D15" s="495" t="s">
        <v>163</v>
      </c>
      <c r="E15" s="8">
        <v>20</v>
      </c>
      <c r="F15" s="9">
        <f t="shared" si="0"/>
        <v>60</v>
      </c>
      <c r="G15" s="738">
        <v>10</v>
      </c>
      <c r="H15" s="15">
        <v>15</v>
      </c>
      <c r="I15" s="16"/>
    </row>
    <row r="16" spans="1:9" x14ac:dyDescent="0.25">
      <c r="A16" s="39" t="s">
        <v>100</v>
      </c>
      <c r="B16" s="64" t="s">
        <v>101</v>
      </c>
      <c r="C16" s="65">
        <v>1997</v>
      </c>
      <c r="D16" s="491" t="s">
        <v>99</v>
      </c>
      <c r="E16" s="8">
        <v>19</v>
      </c>
      <c r="F16" s="9">
        <f t="shared" si="0"/>
        <v>57</v>
      </c>
      <c r="G16" s="741">
        <v>11</v>
      </c>
      <c r="H16" s="15">
        <v>19</v>
      </c>
      <c r="I16" s="16"/>
    </row>
    <row r="17" spans="1:9" x14ac:dyDescent="0.25">
      <c r="A17" s="642" t="s">
        <v>166</v>
      </c>
      <c r="B17" s="643" t="s">
        <v>29</v>
      </c>
      <c r="C17" s="252">
        <v>1998</v>
      </c>
      <c r="D17" s="747" t="s">
        <v>165</v>
      </c>
      <c r="E17" s="11">
        <v>19</v>
      </c>
      <c r="F17" s="9">
        <f t="shared" si="0"/>
        <v>57</v>
      </c>
      <c r="G17" s="738">
        <v>12</v>
      </c>
      <c r="H17" s="15">
        <v>20</v>
      </c>
      <c r="I17" s="16"/>
    </row>
    <row r="18" spans="1:9" x14ac:dyDescent="0.25">
      <c r="A18" s="39" t="s">
        <v>106</v>
      </c>
      <c r="B18" s="43" t="s">
        <v>12</v>
      </c>
      <c r="C18" s="46">
        <v>1996</v>
      </c>
      <c r="D18" s="655" t="s">
        <v>107</v>
      </c>
      <c r="E18" s="8">
        <v>18</v>
      </c>
      <c r="F18" s="9">
        <f t="shared" si="0"/>
        <v>54</v>
      </c>
      <c r="G18" s="741">
        <v>13</v>
      </c>
      <c r="H18" s="15">
        <v>11</v>
      </c>
      <c r="I18" s="16"/>
    </row>
    <row r="19" spans="1:9" x14ac:dyDescent="0.25">
      <c r="A19" s="635" t="s">
        <v>148</v>
      </c>
      <c r="B19" s="636" t="s">
        <v>141</v>
      </c>
      <c r="C19" s="116">
        <v>1999</v>
      </c>
      <c r="D19" s="486" t="s">
        <v>31</v>
      </c>
      <c r="E19" s="8">
        <v>18</v>
      </c>
      <c r="F19" s="9">
        <f t="shared" si="0"/>
        <v>54</v>
      </c>
      <c r="G19" s="738">
        <v>14</v>
      </c>
      <c r="H19" s="15">
        <v>12</v>
      </c>
      <c r="I19" s="16"/>
    </row>
    <row r="20" spans="1:9" x14ac:dyDescent="0.25">
      <c r="A20" s="635" t="s">
        <v>131</v>
      </c>
      <c r="B20" s="636" t="s">
        <v>25</v>
      </c>
      <c r="C20" s="116">
        <v>1998</v>
      </c>
      <c r="D20" s="486" t="s">
        <v>23</v>
      </c>
      <c r="E20" s="8">
        <v>18</v>
      </c>
      <c r="F20" s="9">
        <f t="shared" si="0"/>
        <v>54</v>
      </c>
      <c r="G20" s="741">
        <v>15</v>
      </c>
      <c r="H20" s="15">
        <v>13</v>
      </c>
      <c r="I20" s="16"/>
    </row>
    <row r="21" spans="1:9" x14ac:dyDescent="0.25">
      <c r="A21" s="749" t="s">
        <v>159</v>
      </c>
      <c r="B21" s="635" t="s">
        <v>84</v>
      </c>
      <c r="C21" s="120">
        <v>1997</v>
      </c>
      <c r="D21" s="639" t="s">
        <v>163</v>
      </c>
      <c r="E21" s="8">
        <v>18</v>
      </c>
      <c r="F21" s="9">
        <f t="shared" si="0"/>
        <v>54</v>
      </c>
      <c r="G21" s="738">
        <v>16</v>
      </c>
      <c r="H21" s="15">
        <v>14</v>
      </c>
      <c r="I21" s="16"/>
    </row>
    <row r="22" spans="1:9" x14ac:dyDescent="0.25">
      <c r="A22" s="39" t="s">
        <v>102</v>
      </c>
      <c r="B22" s="64" t="s">
        <v>103</v>
      </c>
      <c r="C22" s="65">
        <v>1995</v>
      </c>
      <c r="D22" s="748" t="s">
        <v>99</v>
      </c>
      <c r="E22" s="11">
        <v>18</v>
      </c>
      <c r="F22" s="9">
        <f t="shared" si="0"/>
        <v>54</v>
      </c>
      <c r="G22" s="741">
        <v>17</v>
      </c>
      <c r="H22" s="15">
        <v>22</v>
      </c>
      <c r="I22" s="16"/>
    </row>
    <row r="23" spans="1:9" x14ac:dyDescent="0.25">
      <c r="A23" s="635" t="s">
        <v>162</v>
      </c>
      <c r="B23" s="636" t="s">
        <v>146</v>
      </c>
      <c r="C23" s="116">
        <v>1997</v>
      </c>
      <c r="D23" s="494" t="s">
        <v>163</v>
      </c>
      <c r="E23" s="8">
        <v>18</v>
      </c>
      <c r="F23" s="9">
        <f t="shared" si="0"/>
        <v>54</v>
      </c>
      <c r="G23" s="738">
        <v>18</v>
      </c>
      <c r="H23" s="15">
        <v>31</v>
      </c>
      <c r="I23" s="16"/>
    </row>
    <row r="24" spans="1:9" x14ac:dyDescent="0.25">
      <c r="A24" s="39" t="s">
        <v>109</v>
      </c>
      <c r="B24" s="64" t="s">
        <v>110</v>
      </c>
      <c r="C24" s="66">
        <v>1996</v>
      </c>
      <c r="D24" s="488" t="s">
        <v>99</v>
      </c>
      <c r="E24" s="27">
        <v>17</v>
      </c>
      <c r="F24" s="9">
        <f t="shared" si="0"/>
        <v>51</v>
      </c>
      <c r="G24" s="741">
        <v>19</v>
      </c>
      <c r="H24" s="15">
        <v>16</v>
      </c>
      <c r="I24" s="16"/>
    </row>
    <row r="25" spans="1:9" x14ac:dyDescent="0.25">
      <c r="A25" s="39" t="s">
        <v>152</v>
      </c>
      <c r="B25" s="42" t="s">
        <v>10</v>
      </c>
      <c r="C25" s="45">
        <v>1997</v>
      </c>
      <c r="D25" s="486" t="s">
        <v>154</v>
      </c>
      <c r="E25" s="8">
        <v>17</v>
      </c>
      <c r="F25" s="9">
        <f t="shared" si="0"/>
        <v>51</v>
      </c>
      <c r="G25" s="738">
        <v>20</v>
      </c>
      <c r="H25" s="15">
        <v>17</v>
      </c>
      <c r="I25" s="16"/>
    </row>
    <row r="26" spans="1:9" x14ac:dyDescent="0.25">
      <c r="A26" s="40" t="s">
        <v>97</v>
      </c>
      <c r="B26" s="739" t="s">
        <v>98</v>
      </c>
      <c r="C26" s="740">
        <v>1995</v>
      </c>
      <c r="D26" s="485" t="s">
        <v>95</v>
      </c>
      <c r="E26" s="8">
        <v>16</v>
      </c>
      <c r="F26" s="9">
        <f t="shared" si="0"/>
        <v>48</v>
      </c>
      <c r="G26" s="741">
        <v>21</v>
      </c>
      <c r="H26" s="15">
        <v>21</v>
      </c>
      <c r="I26" s="16"/>
    </row>
    <row r="27" spans="1:9" x14ac:dyDescent="0.25">
      <c r="A27" s="39" t="s">
        <v>153</v>
      </c>
      <c r="B27" s="650" t="s">
        <v>84</v>
      </c>
      <c r="C27" s="652">
        <v>1998</v>
      </c>
      <c r="D27" s="487" t="s">
        <v>154</v>
      </c>
      <c r="E27" s="8">
        <v>15</v>
      </c>
      <c r="F27" s="9">
        <f t="shared" si="0"/>
        <v>45</v>
      </c>
      <c r="G27" s="738">
        <v>22</v>
      </c>
      <c r="H27" s="15">
        <v>17</v>
      </c>
      <c r="I27" s="16"/>
    </row>
    <row r="28" spans="1:9" x14ac:dyDescent="0.25">
      <c r="A28" s="39" t="s">
        <v>143</v>
      </c>
      <c r="B28" s="489" t="s">
        <v>71</v>
      </c>
      <c r="C28" s="490">
        <v>1996</v>
      </c>
      <c r="D28" s="491" t="s">
        <v>142</v>
      </c>
      <c r="E28" s="8">
        <v>15</v>
      </c>
      <c r="F28" s="9">
        <f t="shared" si="0"/>
        <v>45</v>
      </c>
      <c r="G28" s="741">
        <v>23</v>
      </c>
      <c r="H28" s="15">
        <v>23</v>
      </c>
      <c r="I28" s="16"/>
    </row>
    <row r="29" spans="1:9" x14ac:dyDescent="0.25">
      <c r="A29" s="642" t="s">
        <v>167</v>
      </c>
      <c r="B29" s="745" t="s">
        <v>73</v>
      </c>
      <c r="C29" s="252">
        <v>1995</v>
      </c>
      <c r="D29" s="639" t="s">
        <v>165</v>
      </c>
      <c r="E29" s="8">
        <v>15</v>
      </c>
      <c r="F29" s="9">
        <f t="shared" si="0"/>
        <v>45</v>
      </c>
      <c r="G29" s="738">
        <v>24</v>
      </c>
      <c r="H29" s="15">
        <v>28</v>
      </c>
      <c r="I29" s="16"/>
    </row>
    <row r="30" spans="1:9" x14ac:dyDescent="0.25">
      <c r="A30" s="637" t="s">
        <v>164</v>
      </c>
      <c r="B30" s="636" t="s">
        <v>141</v>
      </c>
      <c r="C30" s="110">
        <v>1997</v>
      </c>
      <c r="D30" s="495" t="s">
        <v>165</v>
      </c>
      <c r="E30" s="8">
        <v>14</v>
      </c>
      <c r="F30" s="9">
        <f t="shared" si="0"/>
        <v>42</v>
      </c>
      <c r="G30" s="741">
        <v>25</v>
      </c>
      <c r="H30" s="15">
        <v>25</v>
      </c>
      <c r="I30" s="16"/>
    </row>
    <row r="31" spans="1:9" x14ac:dyDescent="0.25">
      <c r="A31" s="39" t="s">
        <v>144</v>
      </c>
      <c r="B31" s="64" t="s">
        <v>145</v>
      </c>
      <c r="C31" s="65">
        <v>1997</v>
      </c>
      <c r="D31" s="491" t="s">
        <v>142</v>
      </c>
      <c r="E31" s="8">
        <v>14</v>
      </c>
      <c r="F31" s="9">
        <f t="shared" si="0"/>
        <v>42</v>
      </c>
      <c r="G31" s="742">
        <v>26</v>
      </c>
      <c r="H31" s="15">
        <v>26</v>
      </c>
      <c r="I31" s="16"/>
    </row>
    <row r="32" spans="1:9" x14ac:dyDescent="0.25">
      <c r="A32" s="39" t="s">
        <v>113</v>
      </c>
      <c r="B32" s="42" t="s">
        <v>8</v>
      </c>
      <c r="C32" s="46">
        <v>1995</v>
      </c>
      <c r="D32" s="654" t="s">
        <v>107</v>
      </c>
      <c r="E32" s="8">
        <v>14</v>
      </c>
      <c r="F32" s="9">
        <f t="shared" si="0"/>
        <v>42</v>
      </c>
      <c r="G32" s="738">
        <v>27</v>
      </c>
      <c r="H32" s="15">
        <v>30</v>
      </c>
      <c r="I32" s="16"/>
    </row>
    <row r="33" spans="1:11" x14ac:dyDescent="0.25">
      <c r="A33" s="635" t="s">
        <v>161</v>
      </c>
      <c r="B33" s="636" t="s">
        <v>84</v>
      </c>
      <c r="C33" s="116">
        <v>1998</v>
      </c>
      <c r="D33" s="495" t="s">
        <v>163</v>
      </c>
      <c r="E33" s="8">
        <v>14</v>
      </c>
      <c r="F33" s="9">
        <f t="shared" si="0"/>
        <v>42</v>
      </c>
      <c r="G33" s="738">
        <v>28</v>
      </c>
      <c r="H33" s="15">
        <v>33</v>
      </c>
      <c r="I33" s="16"/>
    </row>
    <row r="34" spans="1:11" x14ac:dyDescent="0.25">
      <c r="A34" s="40" t="s">
        <v>93</v>
      </c>
      <c r="B34" s="43" t="s">
        <v>94</v>
      </c>
      <c r="C34" s="46">
        <v>1995</v>
      </c>
      <c r="D34" s="487" t="s">
        <v>95</v>
      </c>
      <c r="E34" s="8">
        <v>13</v>
      </c>
      <c r="F34" s="9">
        <f t="shared" si="0"/>
        <v>39</v>
      </c>
      <c r="G34" s="741">
        <v>29</v>
      </c>
      <c r="H34" s="15">
        <v>24</v>
      </c>
      <c r="I34" s="16"/>
    </row>
    <row r="35" spans="1:11" x14ac:dyDescent="0.25">
      <c r="A35" s="39" t="s">
        <v>158</v>
      </c>
      <c r="B35" s="42" t="s">
        <v>25</v>
      </c>
      <c r="C35" s="45">
        <v>1995</v>
      </c>
      <c r="D35" s="486" t="s">
        <v>95</v>
      </c>
      <c r="E35" s="8">
        <v>13</v>
      </c>
      <c r="F35" s="9">
        <f t="shared" si="0"/>
        <v>39</v>
      </c>
      <c r="G35" s="742">
        <v>30</v>
      </c>
      <c r="H35" s="15">
        <v>29</v>
      </c>
      <c r="I35" s="16"/>
    </row>
    <row r="36" spans="1:11" x14ac:dyDescent="0.25">
      <c r="A36" s="39" t="s">
        <v>157</v>
      </c>
      <c r="B36" s="64" t="s">
        <v>8</v>
      </c>
      <c r="C36" s="65">
        <v>1997</v>
      </c>
      <c r="D36" s="491" t="s">
        <v>142</v>
      </c>
      <c r="E36" s="8">
        <v>13</v>
      </c>
      <c r="F36" s="9">
        <f t="shared" si="0"/>
        <v>39</v>
      </c>
      <c r="G36" s="738">
        <v>31</v>
      </c>
      <c r="H36" s="15">
        <v>32</v>
      </c>
      <c r="I36" s="16"/>
      <c r="K36" s="746"/>
    </row>
    <row r="37" spans="1:11" x14ac:dyDescent="0.25">
      <c r="A37" s="39" t="s">
        <v>140</v>
      </c>
      <c r="B37" s="64" t="s">
        <v>141</v>
      </c>
      <c r="C37" s="65">
        <v>1996</v>
      </c>
      <c r="D37" s="491" t="s">
        <v>142</v>
      </c>
      <c r="E37" s="8">
        <v>12</v>
      </c>
      <c r="F37" s="9">
        <f t="shared" si="0"/>
        <v>36</v>
      </c>
      <c r="G37" s="738">
        <v>32</v>
      </c>
      <c r="H37" s="15">
        <v>10</v>
      </c>
      <c r="I37" s="16"/>
    </row>
    <row r="38" spans="1:11" x14ac:dyDescent="0.25">
      <c r="A38" s="40" t="s">
        <v>96</v>
      </c>
      <c r="B38" s="43" t="s">
        <v>11</v>
      </c>
      <c r="C38" s="46">
        <v>1996</v>
      </c>
      <c r="D38" s="485" t="s">
        <v>95</v>
      </c>
      <c r="E38" s="11">
        <v>12</v>
      </c>
      <c r="F38" s="9">
        <f t="shared" si="0"/>
        <v>36</v>
      </c>
      <c r="G38" s="741">
        <v>33</v>
      </c>
      <c r="H38" s="15">
        <v>27</v>
      </c>
      <c r="I38" s="16"/>
    </row>
    <row r="39" spans="1:11" x14ac:dyDescent="0.25">
      <c r="A39" s="39" t="s">
        <v>112</v>
      </c>
      <c r="B39" s="42" t="s">
        <v>28</v>
      </c>
      <c r="C39" s="45">
        <v>1995</v>
      </c>
      <c r="D39" s="619" t="s">
        <v>107</v>
      </c>
      <c r="E39" s="8"/>
      <c r="F39" s="9">
        <f t="shared" si="0"/>
        <v>0</v>
      </c>
      <c r="G39" s="738">
        <v>34</v>
      </c>
      <c r="H39" s="15"/>
      <c r="I39" s="16"/>
    </row>
    <row r="40" spans="1:11" x14ac:dyDescent="0.25">
      <c r="A40" s="39"/>
      <c r="B40" s="42"/>
      <c r="C40" s="45"/>
      <c r="D40" s="60"/>
      <c r="E40" s="8"/>
      <c r="F40" s="9">
        <f t="shared" ref="F40" si="1">E40*3</f>
        <v>0</v>
      </c>
      <c r="G40" s="10"/>
      <c r="H40" s="15"/>
      <c r="I40" s="16"/>
    </row>
    <row r="41" spans="1:11" x14ac:dyDescent="0.25">
      <c r="A41" s="39"/>
      <c r="B41" s="63"/>
      <c r="C41" s="45"/>
      <c r="D41" s="55"/>
      <c r="E41" s="8"/>
      <c r="F41" s="9">
        <f t="shared" ref="F41:F62" si="2">E41*3</f>
        <v>0</v>
      </c>
      <c r="G41" s="10"/>
      <c r="H41" s="15"/>
      <c r="I41" s="16"/>
    </row>
    <row r="42" spans="1:11" x14ac:dyDescent="0.25">
      <c r="A42" s="40"/>
      <c r="B42" s="43"/>
      <c r="C42" s="46"/>
      <c r="D42" s="58"/>
      <c r="E42" s="8"/>
      <c r="F42" s="9">
        <f t="shared" si="2"/>
        <v>0</v>
      </c>
      <c r="G42" s="10"/>
      <c r="H42" s="15"/>
      <c r="I42" s="16"/>
    </row>
    <row r="43" spans="1:11" x14ac:dyDescent="0.25">
      <c r="A43" s="53"/>
      <c r="B43" s="62"/>
      <c r="C43" s="50"/>
      <c r="D43" s="129"/>
      <c r="E43" s="8"/>
      <c r="F43" s="9">
        <f t="shared" si="2"/>
        <v>0</v>
      </c>
      <c r="G43" s="10"/>
      <c r="H43" s="15"/>
      <c r="I43" s="16"/>
    </row>
    <row r="44" spans="1:11" x14ac:dyDescent="0.25">
      <c r="A44" s="337" t="s">
        <v>168</v>
      </c>
      <c r="B44" s="336" t="s">
        <v>11</v>
      </c>
      <c r="C44" s="335">
        <v>1997</v>
      </c>
      <c r="D44" s="724" t="s">
        <v>169</v>
      </c>
      <c r="E44" s="8">
        <v>11</v>
      </c>
      <c r="F44" s="9">
        <f t="shared" si="2"/>
        <v>33</v>
      </c>
      <c r="G44" s="10"/>
      <c r="H44" s="15"/>
      <c r="I44" s="16"/>
    </row>
    <row r="45" spans="1:11" x14ac:dyDescent="0.25">
      <c r="A45" s="331" t="s">
        <v>170</v>
      </c>
      <c r="B45" s="330" t="s">
        <v>28</v>
      </c>
      <c r="C45" s="285">
        <v>1998</v>
      </c>
      <c r="D45" s="724" t="s">
        <v>169</v>
      </c>
      <c r="E45" s="8">
        <v>14</v>
      </c>
      <c r="F45" s="9">
        <f t="shared" si="2"/>
        <v>42</v>
      </c>
      <c r="G45" s="10"/>
      <c r="H45" s="15"/>
      <c r="I45" s="16"/>
    </row>
    <row r="46" spans="1:11" x14ac:dyDescent="0.25">
      <c r="A46" s="331" t="s">
        <v>171</v>
      </c>
      <c r="B46" s="330" t="s">
        <v>11</v>
      </c>
      <c r="C46" s="285">
        <v>1995</v>
      </c>
      <c r="D46" s="724" t="s">
        <v>169</v>
      </c>
      <c r="E46" s="8">
        <v>15</v>
      </c>
      <c r="F46" s="9">
        <f t="shared" si="2"/>
        <v>45</v>
      </c>
      <c r="G46" s="10"/>
      <c r="H46" s="15"/>
      <c r="I46" s="16"/>
    </row>
    <row r="47" spans="1:11" x14ac:dyDescent="0.25">
      <c r="A47" s="725" t="s">
        <v>172</v>
      </c>
      <c r="B47" s="726" t="s">
        <v>141</v>
      </c>
      <c r="C47" s="285">
        <v>1999</v>
      </c>
      <c r="D47" s="724" t="s">
        <v>169</v>
      </c>
      <c r="E47" s="8">
        <v>15</v>
      </c>
      <c r="F47" s="9">
        <f t="shared" si="2"/>
        <v>45</v>
      </c>
      <c r="G47" s="10"/>
      <c r="H47" s="15"/>
      <c r="I47" s="16"/>
    </row>
    <row r="48" spans="1:11" x14ac:dyDescent="0.25">
      <c r="A48" s="331" t="s">
        <v>173</v>
      </c>
      <c r="B48" s="330" t="s">
        <v>174</v>
      </c>
      <c r="C48" s="335">
        <v>1996</v>
      </c>
      <c r="D48" s="722" t="s">
        <v>169</v>
      </c>
      <c r="E48" s="8">
        <v>14</v>
      </c>
      <c r="F48" s="9">
        <f t="shared" si="2"/>
        <v>42</v>
      </c>
      <c r="G48" s="10"/>
      <c r="H48" s="15"/>
      <c r="I48" s="16"/>
    </row>
    <row r="49" spans="1:9" x14ac:dyDescent="0.25">
      <c r="A49" s="39"/>
      <c r="B49" s="63"/>
      <c r="C49" s="45"/>
      <c r="D49" s="59"/>
      <c r="E49" s="8"/>
      <c r="F49" s="9">
        <f t="shared" si="2"/>
        <v>0</v>
      </c>
      <c r="G49" s="10"/>
      <c r="H49" s="15"/>
      <c r="I49" s="16"/>
    </row>
    <row r="50" spans="1:9" x14ac:dyDescent="0.25">
      <c r="A50" s="40"/>
      <c r="B50" s="43"/>
      <c r="C50" s="46"/>
      <c r="D50" s="58"/>
      <c r="E50" s="8"/>
      <c r="F50" s="9">
        <f t="shared" si="2"/>
        <v>0</v>
      </c>
      <c r="G50" s="10"/>
      <c r="H50" s="15"/>
      <c r="I50" s="16"/>
    </row>
    <row r="51" spans="1:9" x14ac:dyDescent="0.25">
      <c r="A51" s="39"/>
      <c r="B51" s="42"/>
      <c r="C51" s="45"/>
      <c r="D51" s="52"/>
      <c r="E51" s="8"/>
      <c r="F51" s="9">
        <f t="shared" si="2"/>
        <v>0</v>
      </c>
      <c r="G51" s="10"/>
      <c r="H51" s="15"/>
      <c r="I51" s="16"/>
    </row>
    <row r="52" spans="1:9" x14ac:dyDescent="0.25">
      <c r="A52" s="39"/>
      <c r="B52" s="64"/>
      <c r="C52" s="65"/>
      <c r="D52" s="52"/>
      <c r="E52" s="8"/>
      <c r="F52" s="9">
        <f t="shared" si="2"/>
        <v>0</v>
      </c>
      <c r="G52" s="10"/>
      <c r="H52" s="15"/>
      <c r="I52" s="16"/>
    </row>
    <row r="53" spans="1:9" x14ac:dyDescent="0.25">
      <c r="A53" s="39"/>
      <c r="B53" s="64"/>
      <c r="C53" s="65"/>
      <c r="D53" s="55"/>
      <c r="E53" s="8"/>
      <c r="F53" s="9">
        <f t="shared" si="2"/>
        <v>0</v>
      </c>
      <c r="G53" s="10"/>
      <c r="H53" s="15"/>
      <c r="I53" s="16"/>
    </row>
    <row r="54" spans="1:9" x14ac:dyDescent="0.25">
      <c r="A54" s="39"/>
      <c r="B54" s="42"/>
      <c r="C54" s="45"/>
      <c r="D54" s="59"/>
      <c r="E54" s="8"/>
      <c r="F54" s="9">
        <f t="shared" si="2"/>
        <v>0</v>
      </c>
      <c r="G54" s="10"/>
      <c r="H54" s="15"/>
      <c r="I54" s="16"/>
    </row>
    <row r="55" spans="1:9" x14ac:dyDescent="0.25">
      <c r="A55" s="39"/>
      <c r="B55" s="42"/>
      <c r="C55" s="45"/>
      <c r="D55" s="59"/>
      <c r="E55" s="8"/>
      <c r="F55" s="9">
        <f t="shared" si="2"/>
        <v>0</v>
      </c>
      <c r="G55" s="10"/>
      <c r="H55" s="15"/>
      <c r="I55" s="16"/>
    </row>
    <row r="56" spans="1:9" x14ac:dyDescent="0.25">
      <c r="A56" s="39"/>
      <c r="B56" s="42"/>
      <c r="C56" s="45"/>
      <c r="D56" s="59"/>
      <c r="E56" s="8"/>
      <c r="F56" s="9">
        <f t="shared" si="2"/>
        <v>0</v>
      </c>
      <c r="G56" s="10"/>
      <c r="H56" s="15"/>
      <c r="I56" s="16"/>
    </row>
    <row r="57" spans="1:9" x14ac:dyDescent="0.25">
      <c r="A57" s="39"/>
      <c r="B57" s="42"/>
      <c r="C57" s="45"/>
      <c r="D57" s="59"/>
      <c r="E57" s="11"/>
      <c r="F57" s="9">
        <f t="shared" si="2"/>
        <v>0</v>
      </c>
      <c r="G57" s="10"/>
      <c r="H57" s="15"/>
      <c r="I57" s="16"/>
    </row>
    <row r="58" spans="1:9" x14ac:dyDescent="0.25">
      <c r="A58" s="39"/>
      <c r="B58" s="42"/>
      <c r="C58" s="45"/>
      <c r="D58" s="59"/>
      <c r="E58" s="11"/>
      <c r="F58" s="9">
        <f t="shared" si="2"/>
        <v>0</v>
      </c>
      <c r="G58" s="10"/>
      <c r="H58" s="15"/>
      <c r="I58" s="16"/>
    </row>
    <row r="59" spans="1:9" x14ac:dyDescent="0.25">
      <c r="A59" s="39"/>
      <c r="B59" s="42"/>
      <c r="C59" s="45"/>
      <c r="D59" s="59"/>
      <c r="E59" s="11"/>
      <c r="F59" s="9">
        <f t="shared" si="2"/>
        <v>0</v>
      </c>
      <c r="G59" s="10"/>
      <c r="H59" s="15"/>
      <c r="I59" s="16"/>
    </row>
    <row r="60" spans="1:9" x14ac:dyDescent="0.25">
      <c r="A60" s="39"/>
      <c r="B60" s="42"/>
      <c r="C60" s="45"/>
      <c r="D60" s="55"/>
      <c r="E60" s="11"/>
      <c r="F60" s="9">
        <f t="shared" si="2"/>
        <v>0</v>
      </c>
      <c r="G60" s="10"/>
      <c r="H60" s="15"/>
      <c r="I60" s="16"/>
    </row>
    <row r="61" spans="1:9" x14ac:dyDescent="0.25">
      <c r="A61" s="39"/>
      <c r="B61" s="42"/>
      <c r="C61" s="45"/>
      <c r="D61" s="59"/>
      <c r="E61" s="11"/>
      <c r="F61" s="9">
        <f t="shared" si="2"/>
        <v>0</v>
      </c>
      <c r="G61" s="10"/>
      <c r="H61" s="15"/>
      <c r="I61" s="16"/>
    </row>
    <row r="62" spans="1:9" x14ac:dyDescent="0.25">
      <c r="A62" s="39"/>
      <c r="B62" s="42"/>
      <c r="C62" s="45"/>
      <c r="D62" s="59"/>
      <c r="E62" s="11"/>
      <c r="F62" s="9">
        <f t="shared" si="2"/>
        <v>0</v>
      </c>
      <c r="G62" s="10"/>
      <c r="H62" s="15"/>
      <c r="I62" s="16"/>
    </row>
    <row r="63" spans="1:9" ht="15.75" thickBot="1" x14ac:dyDescent="0.3">
      <c r="A63" s="70"/>
      <c r="B63" s="71"/>
      <c r="C63" s="72"/>
      <c r="D63" s="73"/>
      <c r="E63" s="12"/>
      <c r="F63" s="93"/>
      <c r="G63" s="10"/>
      <c r="H63" s="15"/>
      <c r="I63" s="16"/>
    </row>
    <row r="64" spans="1:9" ht="15.75" thickTop="1" x14ac:dyDescent="0.25">
      <c r="A64" s="15"/>
      <c r="B64" s="15"/>
      <c r="C64" s="24"/>
      <c r="D64" s="15"/>
      <c r="E64" s="15"/>
      <c r="F64" s="15"/>
      <c r="G64" s="74"/>
      <c r="H64" s="15"/>
      <c r="I64" s="16"/>
    </row>
    <row r="65" spans="1:9" x14ac:dyDescent="0.25">
      <c r="A65" s="15"/>
      <c r="B65" s="14"/>
      <c r="C65" s="24"/>
      <c r="D65" s="15"/>
      <c r="E65" s="15"/>
      <c r="F65" s="15"/>
      <c r="G65" s="15"/>
      <c r="H65" s="15"/>
      <c r="I65" s="16"/>
    </row>
    <row r="66" spans="1:9" x14ac:dyDescent="0.25">
      <c r="A66" s="15"/>
      <c r="B66" s="15"/>
      <c r="C66" s="24"/>
      <c r="D66" s="15"/>
      <c r="E66" s="15"/>
      <c r="F66" s="15"/>
      <c r="G66" s="15"/>
      <c r="H66" s="15"/>
      <c r="I66" s="16"/>
    </row>
  </sheetData>
  <sortState ref="A6:H39">
    <sortCondition descending="1" ref="F6:F39"/>
    <sortCondition ref="H6:H39"/>
  </sortState>
  <mergeCells count="3">
    <mergeCell ref="A1:G1"/>
    <mergeCell ref="E2:G2"/>
    <mergeCell ref="A3:G3"/>
  </mergeCells>
  <phoneticPr fontId="0" type="noConversion"/>
  <pageMargins left="0.9055118110236221" right="0.70866141732283472" top="0.39370078740157483" bottom="0.19685039370078741" header="0.31496062992125984" footer="0.31496062992125984"/>
  <pageSetup paperSize="9" scale="8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66"/>
  <sheetViews>
    <sheetView zoomScale="140" zoomScaleNormal="140" workbookViewId="0">
      <selection activeCell="B42" sqref="B42"/>
    </sheetView>
  </sheetViews>
  <sheetFormatPr defaultRowHeight="15" x14ac:dyDescent="0.25"/>
  <cols>
    <col min="1" max="1" width="15.85546875" customWidth="1"/>
    <col min="2" max="2" width="14.42578125" customWidth="1"/>
    <col min="3" max="3" width="9.140625" style="1"/>
    <col min="4" max="4" width="29.7109375" customWidth="1"/>
  </cols>
  <sheetData>
    <row r="1" spans="1:9" ht="20.25" x14ac:dyDescent="0.3">
      <c r="A1" s="976" t="s">
        <v>85</v>
      </c>
      <c r="B1" s="976"/>
      <c r="C1" s="976"/>
      <c r="D1" s="976"/>
      <c r="E1" s="976"/>
      <c r="F1" s="976"/>
      <c r="G1" s="976"/>
      <c r="H1" s="15"/>
      <c r="I1" s="16"/>
    </row>
    <row r="2" spans="1:9" x14ac:dyDescent="0.25">
      <c r="A2" s="30" t="s">
        <v>23</v>
      </c>
      <c r="B2" s="31"/>
      <c r="C2" s="32"/>
      <c r="D2" s="28"/>
      <c r="E2" s="977" t="s">
        <v>115</v>
      </c>
      <c r="F2" s="977"/>
      <c r="G2" s="977"/>
      <c r="H2" s="15"/>
      <c r="I2" s="16"/>
    </row>
    <row r="3" spans="1:9" x14ac:dyDescent="0.25">
      <c r="A3" s="979" t="s">
        <v>13</v>
      </c>
      <c r="B3" s="979"/>
      <c r="C3" s="979"/>
      <c r="D3" s="979"/>
      <c r="E3" s="979"/>
      <c r="F3" s="979"/>
      <c r="G3" s="979"/>
      <c r="H3" s="17"/>
      <c r="I3" s="16"/>
    </row>
    <row r="4" spans="1:9" ht="15.75" thickBot="1" x14ac:dyDescent="0.3">
      <c r="A4" s="3"/>
      <c r="B4" s="18"/>
      <c r="C4" s="18"/>
      <c r="D4" s="18"/>
      <c r="E4" s="18"/>
      <c r="F4" s="18"/>
      <c r="G4" s="18"/>
      <c r="H4" s="15"/>
      <c r="I4" s="16"/>
    </row>
    <row r="5" spans="1:9" ht="27" thickTop="1" thickBot="1" x14ac:dyDescent="0.3">
      <c r="A5" s="47" t="s">
        <v>1</v>
      </c>
      <c r="B5" s="36" t="s">
        <v>2</v>
      </c>
      <c r="C5" s="621" t="s">
        <v>3</v>
      </c>
      <c r="D5" s="34" t="s">
        <v>4</v>
      </c>
      <c r="E5" s="35" t="s">
        <v>5</v>
      </c>
      <c r="F5" s="36" t="s">
        <v>6</v>
      </c>
      <c r="G5" s="37" t="s">
        <v>7</v>
      </c>
      <c r="H5" s="625" t="s">
        <v>130</v>
      </c>
      <c r="I5" s="5"/>
    </row>
    <row r="6" spans="1:9" x14ac:dyDescent="0.25">
      <c r="A6" s="40" t="s">
        <v>22</v>
      </c>
      <c r="B6" s="43" t="s">
        <v>10</v>
      </c>
      <c r="C6" s="46">
        <v>1995</v>
      </c>
      <c r="D6" s="498" t="s">
        <v>31</v>
      </c>
      <c r="E6" s="19">
        <v>52</v>
      </c>
      <c r="F6" s="20">
        <f t="shared" ref="F6:F39" si="0">E6*1.5</f>
        <v>78</v>
      </c>
      <c r="G6" s="750">
        <v>1</v>
      </c>
      <c r="H6" s="15">
        <v>1</v>
      </c>
      <c r="I6" s="16"/>
    </row>
    <row r="7" spans="1:9" x14ac:dyDescent="0.25">
      <c r="A7" s="39" t="s">
        <v>26</v>
      </c>
      <c r="B7" s="42" t="s">
        <v>9</v>
      </c>
      <c r="C7" s="45">
        <v>1998</v>
      </c>
      <c r="D7" s="485" t="s">
        <v>23</v>
      </c>
      <c r="E7" s="8">
        <v>47</v>
      </c>
      <c r="F7" s="21">
        <f t="shared" si="0"/>
        <v>70.5</v>
      </c>
      <c r="G7" s="742">
        <v>2</v>
      </c>
      <c r="H7" s="15">
        <v>3</v>
      </c>
      <c r="I7" s="16"/>
    </row>
    <row r="8" spans="1:9" x14ac:dyDescent="0.25">
      <c r="A8" s="39" t="s">
        <v>24</v>
      </c>
      <c r="B8" s="42" t="s">
        <v>25</v>
      </c>
      <c r="C8" s="45">
        <v>1997</v>
      </c>
      <c r="D8" s="485" t="s">
        <v>23</v>
      </c>
      <c r="E8" s="8">
        <v>43</v>
      </c>
      <c r="F8" s="21">
        <f t="shared" si="0"/>
        <v>64.5</v>
      </c>
      <c r="G8" s="738">
        <v>3</v>
      </c>
      <c r="H8" s="15">
        <v>2</v>
      </c>
      <c r="I8" s="16"/>
    </row>
    <row r="9" spans="1:9" x14ac:dyDescent="0.25">
      <c r="A9" s="39" t="s">
        <v>104</v>
      </c>
      <c r="B9" s="751" t="s">
        <v>105</v>
      </c>
      <c r="C9" s="752">
        <v>1997</v>
      </c>
      <c r="D9" s="491" t="s">
        <v>99</v>
      </c>
      <c r="E9" s="8">
        <v>40</v>
      </c>
      <c r="F9" s="21">
        <f t="shared" si="0"/>
        <v>60</v>
      </c>
      <c r="G9" s="742">
        <v>4</v>
      </c>
      <c r="H9" s="15">
        <v>4</v>
      </c>
      <c r="I9" s="16"/>
    </row>
    <row r="10" spans="1:9" x14ac:dyDescent="0.25">
      <c r="A10" s="40" t="s">
        <v>72</v>
      </c>
      <c r="B10" s="42" t="s">
        <v>73</v>
      </c>
      <c r="C10" s="45">
        <v>1996</v>
      </c>
      <c r="D10" s="485" t="s">
        <v>31</v>
      </c>
      <c r="E10" s="8">
        <v>36</v>
      </c>
      <c r="F10" s="21">
        <f t="shared" si="0"/>
        <v>54</v>
      </c>
      <c r="G10" s="738">
        <v>5</v>
      </c>
      <c r="H10" s="15">
        <v>5</v>
      </c>
      <c r="I10" s="16"/>
    </row>
    <row r="11" spans="1:9" x14ac:dyDescent="0.25">
      <c r="A11" s="39" t="s">
        <v>74</v>
      </c>
      <c r="B11" s="650" t="s">
        <v>11</v>
      </c>
      <c r="C11" s="652">
        <v>1998</v>
      </c>
      <c r="D11" s="485" t="s">
        <v>23</v>
      </c>
      <c r="E11" s="8">
        <v>36</v>
      </c>
      <c r="F11" s="21">
        <f t="shared" si="0"/>
        <v>54</v>
      </c>
      <c r="G11" s="742">
        <v>6</v>
      </c>
      <c r="H11" s="15">
        <v>9</v>
      </c>
      <c r="I11" s="16"/>
    </row>
    <row r="12" spans="1:9" x14ac:dyDescent="0.25">
      <c r="A12" s="39" t="s">
        <v>106</v>
      </c>
      <c r="B12" s="650" t="s">
        <v>12</v>
      </c>
      <c r="C12" s="652">
        <v>1996</v>
      </c>
      <c r="D12" s="654" t="s">
        <v>107</v>
      </c>
      <c r="E12" s="8">
        <v>36</v>
      </c>
      <c r="F12" s="21">
        <f t="shared" si="0"/>
        <v>54</v>
      </c>
      <c r="G12" s="738">
        <v>7</v>
      </c>
      <c r="H12" s="15">
        <v>11</v>
      </c>
      <c r="I12" s="16"/>
    </row>
    <row r="13" spans="1:9" x14ac:dyDescent="0.25">
      <c r="A13" s="39" t="s">
        <v>140</v>
      </c>
      <c r="B13" s="64" t="s">
        <v>141</v>
      </c>
      <c r="C13" s="65">
        <v>1996</v>
      </c>
      <c r="D13" s="491" t="s">
        <v>142</v>
      </c>
      <c r="E13" s="8">
        <v>34</v>
      </c>
      <c r="F13" s="21">
        <f t="shared" si="0"/>
        <v>51</v>
      </c>
      <c r="G13" s="738">
        <v>8</v>
      </c>
      <c r="H13" s="15">
        <v>10</v>
      </c>
      <c r="I13" s="16"/>
    </row>
    <row r="14" spans="1:9" x14ac:dyDescent="0.25">
      <c r="A14" s="40" t="s">
        <v>108</v>
      </c>
      <c r="B14" s="43" t="s">
        <v>27</v>
      </c>
      <c r="C14" s="46">
        <v>1995</v>
      </c>
      <c r="D14" s="655" t="s">
        <v>107</v>
      </c>
      <c r="E14" s="8">
        <v>31</v>
      </c>
      <c r="F14" s="21">
        <f t="shared" si="0"/>
        <v>46.5</v>
      </c>
      <c r="G14" s="755">
        <v>9</v>
      </c>
      <c r="H14" s="15">
        <v>8</v>
      </c>
      <c r="I14" s="16"/>
    </row>
    <row r="15" spans="1:9" x14ac:dyDescent="0.25">
      <c r="A15" s="635" t="s">
        <v>131</v>
      </c>
      <c r="B15" s="636" t="s">
        <v>25</v>
      </c>
      <c r="C15" s="116">
        <v>1998</v>
      </c>
      <c r="D15" s="486" t="s">
        <v>23</v>
      </c>
      <c r="E15" s="8">
        <v>31</v>
      </c>
      <c r="F15" s="21">
        <f t="shared" si="0"/>
        <v>46.5</v>
      </c>
      <c r="G15" s="742">
        <v>10</v>
      </c>
      <c r="H15" s="15">
        <v>13</v>
      </c>
      <c r="I15" s="16"/>
    </row>
    <row r="16" spans="1:9" x14ac:dyDescent="0.25">
      <c r="A16" s="635" t="s">
        <v>160</v>
      </c>
      <c r="B16" s="636" t="s">
        <v>71</v>
      </c>
      <c r="C16" s="116">
        <v>1997</v>
      </c>
      <c r="D16" s="495" t="s">
        <v>163</v>
      </c>
      <c r="E16" s="8">
        <v>31</v>
      </c>
      <c r="F16" s="21">
        <f t="shared" si="0"/>
        <v>46.5</v>
      </c>
      <c r="G16" s="738">
        <v>11</v>
      </c>
      <c r="H16" s="15">
        <v>15</v>
      </c>
      <c r="I16" s="16"/>
    </row>
    <row r="17" spans="1:9" x14ac:dyDescent="0.25">
      <c r="A17" s="39" t="s">
        <v>153</v>
      </c>
      <c r="B17" s="42" t="s">
        <v>84</v>
      </c>
      <c r="C17" s="45">
        <v>1998</v>
      </c>
      <c r="D17" s="486" t="s">
        <v>154</v>
      </c>
      <c r="E17" s="8">
        <v>31</v>
      </c>
      <c r="F17" s="21">
        <f t="shared" si="0"/>
        <v>46.5</v>
      </c>
      <c r="G17" s="742">
        <v>12</v>
      </c>
      <c r="H17" s="15">
        <v>17</v>
      </c>
      <c r="I17" s="16"/>
    </row>
    <row r="18" spans="1:9" x14ac:dyDescent="0.25">
      <c r="A18" s="637" t="s">
        <v>159</v>
      </c>
      <c r="B18" s="638" t="s">
        <v>84</v>
      </c>
      <c r="C18" s="110">
        <v>1997</v>
      </c>
      <c r="D18" s="639" t="s">
        <v>163</v>
      </c>
      <c r="E18" s="8">
        <v>30</v>
      </c>
      <c r="F18" s="21">
        <f t="shared" si="0"/>
        <v>45</v>
      </c>
      <c r="G18" s="738">
        <v>13</v>
      </c>
      <c r="H18" s="15">
        <v>14</v>
      </c>
      <c r="I18" s="16"/>
    </row>
    <row r="19" spans="1:9" x14ac:dyDescent="0.25">
      <c r="A19" s="39" t="s">
        <v>102</v>
      </c>
      <c r="B19" s="64" t="s">
        <v>103</v>
      </c>
      <c r="C19" s="65">
        <v>1995</v>
      </c>
      <c r="D19" s="491" t="s">
        <v>99</v>
      </c>
      <c r="E19" s="8">
        <v>29</v>
      </c>
      <c r="F19" s="21">
        <f t="shared" si="0"/>
        <v>43.5</v>
      </c>
      <c r="G19" s="742">
        <v>14</v>
      </c>
      <c r="H19" s="15">
        <v>22</v>
      </c>
      <c r="I19" s="16"/>
    </row>
    <row r="20" spans="1:9" x14ac:dyDescent="0.25">
      <c r="A20" s="39" t="s">
        <v>150</v>
      </c>
      <c r="B20" s="42" t="s">
        <v>151</v>
      </c>
      <c r="C20" s="45">
        <v>1996</v>
      </c>
      <c r="D20" s="486" t="s">
        <v>154</v>
      </c>
      <c r="E20" s="8">
        <v>28</v>
      </c>
      <c r="F20" s="21">
        <f t="shared" si="0"/>
        <v>42</v>
      </c>
      <c r="G20" s="738">
        <v>15</v>
      </c>
      <c r="H20" s="15">
        <v>7</v>
      </c>
      <c r="I20" s="16"/>
    </row>
    <row r="21" spans="1:9" x14ac:dyDescent="0.25">
      <c r="A21" s="39" t="s">
        <v>100</v>
      </c>
      <c r="B21" s="64" t="s">
        <v>101</v>
      </c>
      <c r="C21" s="65">
        <v>1997</v>
      </c>
      <c r="D21" s="492" t="s">
        <v>99</v>
      </c>
      <c r="E21" s="8">
        <v>28</v>
      </c>
      <c r="F21" s="21">
        <f t="shared" si="0"/>
        <v>42</v>
      </c>
      <c r="G21" s="738">
        <v>16</v>
      </c>
      <c r="H21" s="15">
        <v>19</v>
      </c>
      <c r="I21" s="16"/>
    </row>
    <row r="22" spans="1:9" x14ac:dyDescent="0.25">
      <c r="A22" s="40" t="s">
        <v>144</v>
      </c>
      <c r="B22" s="68" t="s">
        <v>145</v>
      </c>
      <c r="C22" s="66">
        <v>1997</v>
      </c>
      <c r="D22" s="491" t="s">
        <v>142</v>
      </c>
      <c r="E22" s="8">
        <v>28</v>
      </c>
      <c r="F22" s="21">
        <f t="shared" si="0"/>
        <v>42</v>
      </c>
      <c r="G22" s="755">
        <v>17</v>
      </c>
      <c r="H22" s="15">
        <v>26</v>
      </c>
      <c r="I22" s="16"/>
    </row>
    <row r="23" spans="1:9" x14ac:dyDescent="0.25">
      <c r="A23" s="39" t="s">
        <v>111</v>
      </c>
      <c r="B23" s="42" t="s">
        <v>110</v>
      </c>
      <c r="C23" s="45">
        <v>1998</v>
      </c>
      <c r="D23" s="485" t="s">
        <v>31</v>
      </c>
      <c r="E23" s="8">
        <v>26</v>
      </c>
      <c r="F23" s="21">
        <f t="shared" si="0"/>
        <v>39</v>
      </c>
      <c r="G23" s="742">
        <v>18</v>
      </c>
      <c r="H23" s="15">
        <v>6</v>
      </c>
      <c r="I23" s="16"/>
    </row>
    <row r="24" spans="1:9" x14ac:dyDescent="0.25">
      <c r="A24" s="39" t="s">
        <v>109</v>
      </c>
      <c r="B24" s="64" t="s">
        <v>110</v>
      </c>
      <c r="C24" s="66">
        <v>1996</v>
      </c>
      <c r="D24" s="488" t="s">
        <v>99</v>
      </c>
      <c r="E24" s="8">
        <v>26</v>
      </c>
      <c r="F24" s="21">
        <f t="shared" si="0"/>
        <v>39</v>
      </c>
      <c r="G24" s="738">
        <v>19</v>
      </c>
      <c r="H24" s="15">
        <v>16</v>
      </c>
      <c r="I24" s="16"/>
    </row>
    <row r="25" spans="1:9" x14ac:dyDescent="0.25">
      <c r="A25" s="635" t="s">
        <v>148</v>
      </c>
      <c r="B25" s="636" t="s">
        <v>141</v>
      </c>
      <c r="C25" s="120">
        <v>1999</v>
      </c>
      <c r="D25" s="486" t="s">
        <v>31</v>
      </c>
      <c r="E25" s="8">
        <v>25</v>
      </c>
      <c r="F25" s="21">
        <f t="shared" si="0"/>
        <v>37.5</v>
      </c>
      <c r="G25" s="742">
        <v>20</v>
      </c>
      <c r="H25" s="15">
        <v>12</v>
      </c>
      <c r="I25" s="16"/>
    </row>
    <row r="26" spans="1:9" x14ac:dyDescent="0.25">
      <c r="A26" s="637" t="s">
        <v>164</v>
      </c>
      <c r="B26" s="753" t="s">
        <v>141</v>
      </c>
      <c r="C26" s="116">
        <v>1997</v>
      </c>
      <c r="D26" s="494" t="s">
        <v>165</v>
      </c>
      <c r="E26" s="678">
        <v>25</v>
      </c>
      <c r="F26" s="21">
        <f t="shared" si="0"/>
        <v>37.5</v>
      </c>
      <c r="G26" s="738">
        <v>21</v>
      </c>
      <c r="H26" s="15">
        <v>25</v>
      </c>
      <c r="I26" s="16"/>
    </row>
    <row r="27" spans="1:9" x14ac:dyDescent="0.25">
      <c r="A27" s="39" t="s">
        <v>97</v>
      </c>
      <c r="B27" s="650" t="s">
        <v>98</v>
      </c>
      <c r="C27" s="652">
        <v>1995</v>
      </c>
      <c r="D27" s="487" t="s">
        <v>95</v>
      </c>
      <c r="E27" s="8">
        <v>24</v>
      </c>
      <c r="F27" s="21">
        <f t="shared" si="0"/>
        <v>36</v>
      </c>
      <c r="G27" s="742">
        <v>22</v>
      </c>
      <c r="H27" s="15">
        <v>21</v>
      </c>
      <c r="I27" s="16"/>
    </row>
    <row r="28" spans="1:9" x14ac:dyDescent="0.25">
      <c r="A28" s="39" t="s">
        <v>152</v>
      </c>
      <c r="B28" s="650" t="s">
        <v>10</v>
      </c>
      <c r="C28" s="652">
        <v>1997</v>
      </c>
      <c r="D28" s="486" t="s">
        <v>154</v>
      </c>
      <c r="E28" s="8">
        <v>23</v>
      </c>
      <c r="F28" s="21">
        <f t="shared" si="0"/>
        <v>34.5</v>
      </c>
      <c r="G28" s="738">
        <v>23</v>
      </c>
      <c r="H28" s="15">
        <v>17</v>
      </c>
      <c r="I28" s="16"/>
    </row>
    <row r="29" spans="1:9" x14ac:dyDescent="0.25">
      <c r="A29" s="642" t="s">
        <v>166</v>
      </c>
      <c r="B29" s="643" t="s">
        <v>29</v>
      </c>
      <c r="C29" s="252">
        <v>1998</v>
      </c>
      <c r="D29" s="495" t="s">
        <v>165</v>
      </c>
      <c r="E29" s="8">
        <v>23</v>
      </c>
      <c r="F29" s="21">
        <f t="shared" si="0"/>
        <v>34.5</v>
      </c>
      <c r="G29" s="742">
        <v>24</v>
      </c>
      <c r="H29" s="15">
        <v>20</v>
      </c>
      <c r="I29" s="16"/>
    </row>
    <row r="30" spans="1:9" x14ac:dyDescent="0.25">
      <c r="A30" s="40" t="s">
        <v>158</v>
      </c>
      <c r="B30" s="43" t="s">
        <v>25</v>
      </c>
      <c r="C30" s="46">
        <v>1995</v>
      </c>
      <c r="D30" s="485" t="s">
        <v>95</v>
      </c>
      <c r="E30" s="8">
        <v>23</v>
      </c>
      <c r="F30" s="21">
        <f t="shared" si="0"/>
        <v>34.5</v>
      </c>
      <c r="G30" s="738">
        <v>25</v>
      </c>
      <c r="H30" s="15">
        <v>29</v>
      </c>
      <c r="I30" s="16"/>
    </row>
    <row r="31" spans="1:9" x14ac:dyDescent="0.25">
      <c r="A31" s="39" t="s">
        <v>143</v>
      </c>
      <c r="B31" s="64" t="s">
        <v>71</v>
      </c>
      <c r="C31" s="65">
        <v>1996</v>
      </c>
      <c r="D31" s="491" t="s">
        <v>142</v>
      </c>
      <c r="E31" s="8">
        <v>21</v>
      </c>
      <c r="F31" s="21">
        <f t="shared" si="0"/>
        <v>31.5</v>
      </c>
      <c r="G31" s="738">
        <v>26</v>
      </c>
      <c r="H31" s="15">
        <v>23</v>
      </c>
      <c r="I31" s="16"/>
    </row>
    <row r="32" spans="1:9" x14ac:dyDescent="0.25">
      <c r="A32" s="39" t="s">
        <v>93</v>
      </c>
      <c r="B32" s="42" t="s">
        <v>94</v>
      </c>
      <c r="C32" s="46">
        <v>1995</v>
      </c>
      <c r="D32" s="487" t="s">
        <v>95</v>
      </c>
      <c r="E32" s="8">
        <v>21</v>
      </c>
      <c r="F32" s="21">
        <f t="shared" si="0"/>
        <v>31.5</v>
      </c>
      <c r="G32" s="755">
        <v>27</v>
      </c>
      <c r="H32" s="15">
        <v>24</v>
      </c>
      <c r="I32" s="16"/>
    </row>
    <row r="33" spans="1:9" x14ac:dyDescent="0.25">
      <c r="A33" s="40" t="s">
        <v>96</v>
      </c>
      <c r="B33" s="43" t="s">
        <v>11</v>
      </c>
      <c r="C33" s="46">
        <v>1996</v>
      </c>
      <c r="D33" s="486" t="s">
        <v>95</v>
      </c>
      <c r="E33" s="8">
        <v>20</v>
      </c>
      <c r="F33" s="21">
        <f t="shared" si="0"/>
        <v>30</v>
      </c>
      <c r="G33" s="742">
        <v>28</v>
      </c>
      <c r="H33" s="15">
        <v>27</v>
      </c>
      <c r="I33" s="16"/>
    </row>
    <row r="34" spans="1:9" x14ac:dyDescent="0.25">
      <c r="A34" s="673" t="s">
        <v>167</v>
      </c>
      <c r="B34" s="674" t="s">
        <v>73</v>
      </c>
      <c r="C34" s="235">
        <v>1995</v>
      </c>
      <c r="D34" s="495" t="s">
        <v>165</v>
      </c>
      <c r="E34" s="8">
        <v>20</v>
      </c>
      <c r="F34" s="21">
        <f t="shared" si="0"/>
        <v>30</v>
      </c>
      <c r="G34" s="738">
        <v>29</v>
      </c>
      <c r="H34" s="15">
        <v>28</v>
      </c>
      <c r="I34" s="16"/>
    </row>
    <row r="35" spans="1:9" x14ac:dyDescent="0.25">
      <c r="A35" s="39" t="s">
        <v>157</v>
      </c>
      <c r="B35" s="64" t="s">
        <v>8</v>
      </c>
      <c r="C35" s="65">
        <v>1997</v>
      </c>
      <c r="D35" s="491" t="s">
        <v>142</v>
      </c>
      <c r="E35" s="8">
        <v>20</v>
      </c>
      <c r="F35" s="21">
        <f t="shared" si="0"/>
        <v>30</v>
      </c>
      <c r="G35" s="742">
        <v>30</v>
      </c>
      <c r="H35" s="15">
        <v>32</v>
      </c>
      <c r="I35" s="16"/>
    </row>
    <row r="36" spans="1:9" x14ac:dyDescent="0.25">
      <c r="A36" s="635" t="s">
        <v>162</v>
      </c>
      <c r="B36" s="636" t="s">
        <v>146</v>
      </c>
      <c r="C36" s="116">
        <v>1997</v>
      </c>
      <c r="D36" s="495" t="s">
        <v>163</v>
      </c>
      <c r="E36" s="8">
        <v>19</v>
      </c>
      <c r="F36" s="21">
        <f t="shared" si="0"/>
        <v>28.5</v>
      </c>
      <c r="G36" s="738">
        <v>31</v>
      </c>
      <c r="H36" s="15">
        <v>31</v>
      </c>
      <c r="I36" s="16"/>
    </row>
    <row r="37" spans="1:9" x14ac:dyDescent="0.25">
      <c r="A37" s="39" t="s">
        <v>113</v>
      </c>
      <c r="B37" s="754" t="s">
        <v>8</v>
      </c>
      <c r="C37" s="45">
        <v>1995</v>
      </c>
      <c r="D37" s="619" t="s">
        <v>107</v>
      </c>
      <c r="E37" s="11">
        <v>16</v>
      </c>
      <c r="F37" s="21">
        <f t="shared" si="0"/>
        <v>24</v>
      </c>
      <c r="G37" s="742">
        <v>32</v>
      </c>
      <c r="H37" s="15">
        <v>30</v>
      </c>
      <c r="I37" s="16"/>
    </row>
    <row r="38" spans="1:9" x14ac:dyDescent="0.25">
      <c r="A38" s="637" t="s">
        <v>161</v>
      </c>
      <c r="B38" s="636" t="s">
        <v>84</v>
      </c>
      <c r="C38" s="110">
        <v>1998</v>
      </c>
      <c r="D38" s="495" t="s">
        <v>163</v>
      </c>
      <c r="E38" s="11">
        <v>11</v>
      </c>
      <c r="F38" s="21">
        <f t="shared" si="0"/>
        <v>16.5</v>
      </c>
      <c r="G38" s="738">
        <v>33</v>
      </c>
      <c r="H38" s="15">
        <v>33</v>
      </c>
      <c r="I38" s="16"/>
    </row>
    <row r="39" spans="1:9" x14ac:dyDescent="0.25">
      <c r="A39" s="39" t="s">
        <v>112</v>
      </c>
      <c r="B39" s="42" t="s">
        <v>28</v>
      </c>
      <c r="C39" s="45">
        <v>1995</v>
      </c>
      <c r="D39" s="655" t="s">
        <v>107</v>
      </c>
      <c r="E39" s="8">
        <v>0</v>
      </c>
      <c r="F39" s="21">
        <f t="shared" si="0"/>
        <v>0</v>
      </c>
      <c r="G39" s="738">
        <v>34</v>
      </c>
      <c r="H39" s="15"/>
      <c r="I39" s="16"/>
    </row>
    <row r="40" spans="1:9" x14ac:dyDescent="0.25">
      <c r="A40" s="635"/>
      <c r="B40" s="636"/>
      <c r="C40" s="116"/>
      <c r="D40" s="495"/>
      <c r="E40" s="8"/>
      <c r="F40" s="21">
        <f t="shared" ref="F40" si="1">E40*1.5</f>
        <v>0</v>
      </c>
      <c r="G40" s="10"/>
      <c r="H40" s="15"/>
      <c r="I40" s="16"/>
    </row>
    <row r="41" spans="1:9" x14ac:dyDescent="0.25">
      <c r="A41" s="39"/>
      <c r="B41" s="63"/>
      <c r="C41" s="45"/>
      <c r="D41" s="59"/>
      <c r="E41" s="8"/>
      <c r="F41" s="21">
        <f t="shared" ref="F41:F62" si="2">E41*1.5</f>
        <v>0</v>
      </c>
      <c r="G41" s="10"/>
      <c r="H41" s="15"/>
      <c r="I41" s="16"/>
    </row>
    <row r="42" spans="1:9" x14ac:dyDescent="0.25">
      <c r="A42" s="40"/>
      <c r="B42" s="43"/>
      <c r="C42" s="46"/>
      <c r="D42" s="58"/>
      <c r="E42" s="8"/>
      <c r="F42" s="21">
        <f t="shared" si="2"/>
        <v>0</v>
      </c>
      <c r="G42" s="10"/>
      <c r="H42" s="15"/>
      <c r="I42" s="16"/>
    </row>
    <row r="43" spans="1:9" x14ac:dyDescent="0.25">
      <c r="A43" s="39"/>
      <c r="B43" s="42"/>
      <c r="C43" s="45"/>
      <c r="D43" s="58"/>
      <c r="E43" s="8"/>
      <c r="F43" s="21">
        <f t="shared" si="2"/>
        <v>0</v>
      </c>
      <c r="G43" s="10"/>
      <c r="H43" s="15"/>
      <c r="I43" s="16"/>
    </row>
    <row r="44" spans="1:9" x14ac:dyDescent="0.25">
      <c r="A44" s="337" t="s">
        <v>168</v>
      </c>
      <c r="B44" s="336" t="s">
        <v>11</v>
      </c>
      <c r="C44" s="335">
        <v>1997</v>
      </c>
      <c r="D44" s="724" t="s">
        <v>169</v>
      </c>
      <c r="E44" s="8">
        <v>17</v>
      </c>
      <c r="F44" s="21">
        <f t="shared" si="2"/>
        <v>25.5</v>
      </c>
      <c r="G44" s="10"/>
      <c r="H44" s="15"/>
      <c r="I44" s="16"/>
    </row>
    <row r="45" spans="1:9" x14ac:dyDescent="0.25">
      <c r="A45" s="331" t="s">
        <v>170</v>
      </c>
      <c r="B45" s="330" t="s">
        <v>28</v>
      </c>
      <c r="C45" s="285">
        <v>1998</v>
      </c>
      <c r="D45" s="724" t="s">
        <v>169</v>
      </c>
      <c r="E45" s="8">
        <v>19</v>
      </c>
      <c r="F45" s="21">
        <f t="shared" si="2"/>
        <v>28.5</v>
      </c>
      <c r="G45" s="10"/>
      <c r="H45" s="15"/>
      <c r="I45" s="16"/>
    </row>
    <row r="46" spans="1:9" x14ac:dyDescent="0.25">
      <c r="A46" s="331" t="s">
        <v>171</v>
      </c>
      <c r="B46" s="330" t="s">
        <v>11</v>
      </c>
      <c r="C46" s="285">
        <v>1995</v>
      </c>
      <c r="D46" s="724" t="s">
        <v>169</v>
      </c>
      <c r="E46" s="8">
        <v>29</v>
      </c>
      <c r="F46" s="21">
        <f t="shared" si="2"/>
        <v>43.5</v>
      </c>
      <c r="G46" s="10"/>
      <c r="H46" s="15"/>
      <c r="I46" s="16"/>
    </row>
    <row r="47" spans="1:9" x14ac:dyDescent="0.25">
      <c r="A47" s="725" t="s">
        <v>172</v>
      </c>
      <c r="B47" s="726" t="s">
        <v>141</v>
      </c>
      <c r="C47" s="285">
        <v>1999</v>
      </c>
      <c r="D47" s="724" t="s">
        <v>169</v>
      </c>
      <c r="E47" s="8">
        <v>29</v>
      </c>
      <c r="F47" s="21">
        <f t="shared" si="2"/>
        <v>43.5</v>
      </c>
      <c r="G47" s="10"/>
      <c r="H47" s="15"/>
      <c r="I47" s="16"/>
    </row>
    <row r="48" spans="1:9" x14ac:dyDescent="0.25">
      <c r="A48" s="331" t="s">
        <v>173</v>
      </c>
      <c r="B48" s="330" t="s">
        <v>174</v>
      </c>
      <c r="C48" s="335">
        <v>1996</v>
      </c>
      <c r="D48" s="722" t="s">
        <v>169</v>
      </c>
      <c r="E48" s="8">
        <v>16</v>
      </c>
      <c r="F48" s="21">
        <f t="shared" si="2"/>
        <v>24</v>
      </c>
      <c r="G48" s="10"/>
      <c r="H48" s="15"/>
      <c r="I48" s="16"/>
    </row>
    <row r="49" spans="1:9" x14ac:dyDescent="0.25">
      <c r="A49" s="53"/>
      <c r="B49" s="54"/>
      <c r="C49" s="50"/>
      <c r="D49" s="61"/>
      <c r="E49" s="8"/>
      <c r="F49" s="21">
        <f t="shared" si="2"/>
        <v>0</v>
      </c>
      <c r="G49" s="10"/>
      <c r="H49" s="15"/>
      <c r="I49" s="16"/>
    </row>
    <row r="50" spans="1:9" x14ac:dyDescent="0.25">
      <c r="A50" s="40"/>
      <c r="B50" s="68"/>
      <c r="C50" s="66"/>
      <c r="D50" s="52"/>
      <c r="E50" s="8"/>
      <c r="F50" s="21">
        <f t="shared" si="2"/>
        <v>0</v>
      </c>
      <c r="G50" s="10"/>
      <c r="H50" s="15"/>
      <c r="I50" s="16"/>
    </row>
    <row r="51" spans="1:9" x14ac:dyDescent="0.25">
      <c r="A51" s="53"/>
      <c r="B51" s="90"/>
      <c r="C51" s="50"/>
      <c r="D51" s="89"/>
      <c r="E51" s="8"/>
      <c r="F51" s="21">
        <f t="shared" si="2"/>
        <v>0</v>
      </c>
      <c r="G51" s="10"/>
      <c r="H51" s="15"/>
      <c r="I51" s="16"/>
    </row>
    <row r="52" spans="1:9" x14ac:dyDescent="0.25">
      <c r="A52" s="39"/>
      <c r="B52" s="42"/>
      <c r="C52" s="45"/>
      <c r="D52" s="58"/>
      <c r="E52" s="8"/>
      <c r="F52" s="21">
        <f t="shared" si="2"/>
        <v>0</v>
      </c>
      <c r="G52" s="10"/>
      <c r="H52" s="15"/>
      <c r="I52" s="16"/>
    </row>
    <row r="53" spans="1:9" x14ac:dyDescent="0.25">
      <c r="A53" s="39"/>
      <c r="B53" s="42"/>
      <c r="C53" s="45"/>
      <c r="D53" s="59"/>
      <c r="E53" s="8"/>
      <c r="F53" s="21">
        <f t="shared" si="2"/>
        <v>0</v>
      </c>
      <c r="G53" s="10"/>
      <c r="H53" s="15"/>
      <c r="I53" s="16"/>
    </row>
    <row r="54" spans="1:9" x14ac:dyDescent="0.25">
      <c r="A54" s="39"/>
      <c r="B54" s="42"/>
      <c r="C54" s="45"/>
      <c r="D54" s="59"/>
      <c r="E54" s="8"/>
      <c r="F54" s="21">
        <f t="shared" si="2"/>
        <v>0</v>
      </c>
      <c r="G54" s="10"/>
      <c r="H54" s="15"/>
      <c r="I54" s="16"/>
    </row>
    <row r="55" spans="1:9" x14ac:dyDescent="0.25">
      <c r="A55" s="39"/>
      <c r="B55" s="42"/>
      <c r="C55" s="45"/>
      <c r="D55" s="59"/>
      <c r="E55" s="8"/>
      <c r="F55" s="21">
        <f t="shared" si="2"/>
        <v>0</v>
      </c>
      <c r="G55" s="10"/>
      <c r="H55" s="15"/>
      <c r="I55" s="16"/>
    </row>
    <row r="56" spans="1:9" x14ac:dyDescent="0.25">
      <c r="A56" s="39"/>
      <c r="B56" s="64"/>
      <c r="C56" s="65"/>
      <c r="D56" s="55"/>
      <c r="E56" s="8"/>
      <c r="F56" s="21">
        <f t="shared" si="2"/>
        <v>0</v>
      </c>
      <c r="G56" s="10"/>
      <c r="H56" s="15"/>
      <c r="I56" s="16"/>
    </row>
    <row r="57" spans="1:9" x14ac:dyDescent="0.25">
      <c r="A57" s="39"/>
      <c r="B57" s="42"/>
      <c r="C57" s="45"/>
      <c r="D57" s="59"/>
      <c r="E57" s="22"/>
      <c r="F57" s="21">
        <f t="shared" si="2"/>
        <v>0</v>
      </c>
      <c r="G57" s="10"/>
      <c r="H57" s="15"/>
      <c r="I57" s="16"/>
    </row>
    <row r="58" spans="1:9" x14ac:dyDescent="0.25">
      <c r="A58" s="53"/>
      <c r="B58" s="62"/>
      <c r="C58" s="50"/>
      <c r="D58" s="61"/>
      <c r="E58" s="8"/>
      <c r="F58" s="21">
        <f t="shared" si="2"/>
        <v>0</v>
      </c>
      <c r="G58" s="10"/>
      <c r="H58" s="15"/>
      <c r="I58" s="16"/>
    </row>
    <row r="59" spans="1:9" x14ac:dyDescent="0.25">
      <c r="A59" s="53"/>
      <c r="B59" s="62"/>
      <c r="C59" s="50"/>
      <c r="D59" s="61"/>
      <c r="E59" s="8"/>
      <c r="F59" s="21">
        <f t="shared" si="2"/>
        <v>0</v>
      </c>
      <c r="G59" s="10"/>
      <c r="H59" s="15"/>
      <c r="I59" s="16"/>
    </row>
    <row r="60" spans="1:9" x14ac:dyDescent="0.25">
      <c r="A60" s="39"/>
      <c r="B60" s="42"/>
      <c r="C60" s="45"/>
      <c r="D60" s="59"/>
      <c r="E60" s="8"/>
      <c r="F60" s="21">
        <f t="shared" si="2"/>
        <v>0</v>
      </c>
      <c r="G60" s="10"/>
      <c r="H60" s="15"/>
      <c r="I60" s="16"/>
    </row>
    <row r="61" spans="1:9" x14ac:dyDescent="0.25">
      <c r="A61" s="39"/>
      <c r="B61" s="42"/>
      <c r="C61" s="45"/>
      <c r="D61" s="59"/>
      <c r="E61" s="8"/>
      <c r="F61" s="21">
        <f t="shared" si="2"/>
        <v>0</v>
      </c>
      <c r="G61" s="10"/>
      <c r="H61" s="15"/>
      <c r="I61" s="16"/>
    </row>
    <row r="62" spans="1:9" x14ac:dyDescent="0.25">
      <c r="A62" s="39"/>
      <c r="B62" s="42"/>
      <c r="C62" s="45"/>
      <c r="D62" s="59"/>
      <c r="E62" s="8"/>
      <c r="F62" s="21">
        <f t="shared" si="2"/>
        <v>0</v>
      </c>
      <c r="G62" s="10"/>
      <c r="H62" s="15"/>
      <c r="I62" s="16"/>
    </row>
    <row r="63" spans="1:9" ht="15.75" thickBot="1" x14ac:dyDescent="0.3">
      <c r="A63" s="70"/>
      <c r="B63" s="71"/>
      <c r="C63" s="72"/>
      <c r="D63" s="73"/>
      <c r="E63" s="12"/>
      <c r="F63" s="94"/>
      <c r="G63" s="13"/>
      <c r="H63" s="15"/>
      <c r="I63" s="16"/>
    </row>
    <row r="64" spans="1:9" ht="15.75" thickTop="1" x14ac:dyDescent="0.25">
      <c r="A64" s="15"/>
      <c r="B64" s="15"/>
      <c r="C64" s="24"/>
      <c r="D64" s="15"/>
      <c r="E64" s="15"/>
      <c r="F64" s="15"/>
      <c r="G64" s="15"/>
      <c r="H64" s="15"/>
      <c r="I64" s="16"/>
    </row>
    <row r="65" spans="1:9" x14ac:dyDescent="0.25">
      <c r="A65" s="980" t="s">
        <v>20</v>
      </c>
      <c r="B65" s="980"/>
      <c r="C65" s="980"/>
      <c r="D65" s="980"/>
      <c r="E65" s="980"/>
      <c r="F65" s="980"/>
      <c r="G65" s="980"/>
      <c r="H65" s="2"/>
      <c r="I65" s="24"/>
    </row>
    <row r="66" spans="1:9" x14ac:dyDescent="0.25">
      <c r="A66" s="15"/>
      <c r="B66" s="15"/>
      <c r="C66" s="24"/>
      <c r="D66" s="15"/>
      <c r="E66" s="15"/>
      <c r="F66" s="15"/>
      <c r="G66" s="15"/>
      <c r="H66" s="15"/>
      <c r="I66" s="16"/>
    </row>
  </sheetData>
  <sortState ref="A6:H39">
    <sortCondition descending="1" ref="F6:F39"/>
    <sortCondition ref="H6:H39"/>
  </sortState>
  <mergeCells count="4">
    <mergeCell ref="A1:G1"/>
    <mergeCell ref="E2:G2"/>
    <mergeCell ref="A3:G3"/>
    <mergeCell ref="A65:G65"/>
  </mergeCells>
  <phoneticPr fontId="0" type="noConversion"/>
  <pageMargins left="0.9055118110236221" right="0.70866141732283472" top="0.78740157480314965" bottom="0.78740157480314965" header="0.31496062992125984" footer="0.31496062992125984"/>
  <pageSetup paperSize="9" scale="7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66"/>
  <sheetViews>
    <sheetView zoomScale="110" zoomScaleNormal="110" workbookViewId="0">
      <selection activeCell="E6" sqref="E6"/>
    </sheetView>
  </sheetViews>
  <sheetFormatPr defaultRowHeight="15" x14ac:dyDescent="0.25"/>
  <cols>
    <col min="1" max="1" width="13.5703125" customWidth="1"/>
    <col min="2" max="2" width="12.28515625" customWidth="1"/>
    <col min="3" max="3" width="10.28515625" style="1" customWidth="1"/>
    <col min="4" max="4" width="32.42578125" customWidth="1"/>
  </cols>
  <sheetData>
    <row r="1" spans="1:14" ht="19.5" customHeight="1" x14ac:dyDescent="0.3">
      <c r="A1" s="981" t="s">
        <v>87</v>
      </c>
      <c r="B1" s="981"/>
      <c r="C1" s="981"/>
      <c r="D1" s="981"/>
      <c r="E1" s="981"/>
      <c r="F1" s="981"/>
      <c r="G1" s="981"/>
      <c r="H1" s="981"/>
      <c r="I1" s="981"/>
      <c r="J1" s="15"/>
      <c r="K1" s="15"/>
      <c r="L1" s="15"/>
      <c r="M1" s="15"/>
      <c r="N1" s="16"/>
    </row>
    <row r="2" spans="1:14" ht="15" customHeight="1" x14ac:dyDescent="0.25">
      <c r="A2" s="30" t="s">
        <v>23</v>
      </c>
      <c r="B2" s="31"/>
      <c r="C2" s="33"/>
      <c r="D2" s="28"/>
      <c r="E2" s="977" t="s">
        <v>129</v>
      </c>
      <c r="F2" s="977"/>
      <c r="G2" s="977"/>
      <c r="H2" s="977"/>
      <c r="I2" s="977"/>
      <c r="J2" s="15"/>
      <c r="K2" s="15"/>
      <c r="L2" s="15"/>
      <c r="M2" s="15"/>
      <c r="N2" s="16"/>
    </row>
    <row r="3" spans="1:14" ht="15" customHeight="1" x14ac:dyDescent="0.25">
      <c r="A3" s="978" t="s">
        <v>14</v>
      </c>
      <c r="B3" s="978"/>
      <c r="C3" s="978"/>
      <c r="D3" s="978"/>
      <c r="E3" s="978"/>
      <c r="F3" s="978"/>
      <c r="G3" s="978"/>
      <c r="H3" s="978"/>
      <c r="I3" s="978"/>
      <c r="J3" s="17"/>
      <c r="K3" s="17"/>
      <c r="L3" s="15"/>
      <c r="M3" s="15"/>
      <c r="N3" s="16"/>
    </row>
    <row r="4" spans="1:14" ht="15" customHeight="1" thickBot="1" x14ac:dyDescent="0.3">
      <c r="A4" s="526"/>
      <c r="B4" s="18"/>
      <c r="C4" s="18"/>
      <c r="D4" s="18"/>
      <c r="E4" s="18"/>
      <c r="F4" s="18"/>
      <c r="G4" s="18"/>
      <c r="H4" s="18"/>
      <c r="I4" s="18"/>
      <c r="J4" s="15"/>
      <c r="K4" s="15"/>
      <c r="L4" s="15"/>
      <c r="M4" s="15"/>
      <c r="N4" s="16"/>
    </row>
    <row r="5" spans="1:14" ht="27" thickTop="1" thickBot="1" x14ac:dyDescent="0.3">
      <c r="A5" s="47" t="s">
        <v>1</v>
      </c>
      <c r="B5" s="36" t="s">
        <v>2</v>
      </c>
      <c r="C5" s="621" t="s">
        <v>3</v>
      </c>
      <c r="D5" s="34" t="s">
        <v>4</v>
      </c>
      <c r="E5" s="47" t="s">
        <v>15</v>
      </c>
      <c r="F5" s="36" t="s">
        <v>16</v>
      </c>
      <c r="G5" s="48" t="s">
        <v>17</v>
      </c>
      <c r="H5" s="36" t="s">
        <v>6</v>
      </c>
      <c r="I5" s="49" t="s">
        <v>7</v>
      </c>
      <c r="J5" s="75" t="s">
        <v>30</v>
      </c>
      <c r="K5" s="632" t="s">
        <v>147</v>
      </c>
      <c r="L5" s="4">
        <v>1</v>
      </c>
      <c r="M5" s="4">
        <v>2</v>
      </c>
      <c r="N5" s="4">
        <v>3</v>
      </c>
    </row>
    <row r="6" spans="1:14" ht="15" customHeight="1" thickBot="1" x14ac:dyDescent="0.3">
      <c r="A6" s="40" t="s">
        <v>72</v>
      </c>
      <c r="B6" s="43" t="s">
        <v>73</v>
      </c>
      <c r="C6" s="46">
        <v>1996</v>
      </c>
      <c r="D6" s="498" t="s">
        <v>31</v>
      </c>
      <c r="E6" s="77">
        <v>8.6999999999999993</v>
      </c>
      <c r="F6" s="78">
        <v>8.8000000000000007</v>
      </c>
      <c r="G6" s="79">
        <v>8.8000000000000007</v>
      </c>
      <c r="H6" s="25">
        <v>61</v>
      </c>
      <c r="I6" s="750">
        <v>1</v>
      </c>
      <c r="J6" s="76">
        <f t="shared" ref="J6:J39" si="0">(E6+F6+G6)</f>
        <v>26.3</v>
      </c>
      <c r="K6" s="756">
        <v>5</v>
      </c>
      <c r="L6" s="26">
        <f t="shared" ref="L6:L39" si="1">MAX(E6:G6)</f>
        <v>8.8000000000000007</v>
      </c>
      <c r="M6" s="26">
        <f t="shared" ref="M6:M39" si="2">SUM(E6:G6)-L6-N6</f>
        <v>8.8000000000000007</v>
      </c>
      <c r="N6" s="527">
        <f t="shared" ref="N6:N39" si="3">MIN(E6:G6)</f>
        <v>8.6999999999999993</v>
      </c>
    </row>
    <row r="7" spans="1:14" ht="15.75" customHeight="1" thickBot="1" x14ac:dyDescent="0.3">
      <c r="A7" s="39" t="s">
        <v>109</v>
      </c>
      <c r="B7" s="64" t="s">
        <v>110</v>
      </c>
      <c r="C7" s="65">
        <v>1996</v>
      </c>
      <c r="D7" s="488" t="s">
        <v>99</v>
      </c>
      <c r="E7" s="77">
        <v>8.5</v>
      </c>
      <c r="F7" s="78">
        <v>8.8000000000000007</v>
      </c>
      <c r="G7" s="79">
        <v>8.6999999999999993</v>
      </c>
      <c r="H7" s="25">
        <v>61</v>
      </c>
      <c r="I7" s="755">
        <v>2</v>
      </c>
      <c r="J7" s="26">
        <f t="shared" si="0"/>
        <v>26</v>
      </c>
      <c r="K7" s="756">
        <v>16</v>
      </c>
      <c r="L7" s="26">
        <f t="shared" si="1"/>
        <v>8.8000000000000007</v>
      </c>
      <c r="M7" s="26">
        <f t="shared" si="2"/>
        <v>8.6999999999999993</v>
      </c>
      <c r="N7" s="527">
        <f t="shared" si="3"/>
        <v>8.5</v>
      </c>
    </row>
    <row r="8" spans="1:14" ht="15.75" thickBot="1" x14ac:dyDescent="0.3">
      <c r="A8" s="39" t="s">
        <v>153</v>
      </c>
      <c r="B8" s="42" t="s">
        <v>84</v>
      </c>
      <c r="C8" s="45">
        <v>1998</v>
      </c>
      <c r="D8" s="485" t="s">
        <v>154</v>
      </c>
      <c r="E8" s="77">
        <v>8.8000000000000007</v>
      </c>
      <c r="F8" s="78">
        <v>0</v>
      </c>
      <c r="G8" s="79">
        <v>8.6999999999999993</v>
      </c>
      <c r="H8" s="25">
        <v>61</v>
      </c>
      <c r="I8" s="738">
        <v>3</v>
      </c>
      <c r="J8" s="26">
        <f t="shared" si="0"/>
        <v>17.5</v>
      </c>
      <c r="K8" s="756">
        <v>17</v>
      </c>
      <c r="L8" s="26">
        <f t="shared" si="1"/>
        <v>8.8000000000000007</v>
      </c>
      <c r="M8" s="26">
        <f t="shared" si="2"/>
        <v>8.6999999999999993</v>
      </c>
      <c r="N8" s="527">
        <f t="shared" si="3"/>
        <v>0</v>
      </c>
    </row>
    <row r="9" spans="1:14" ht="15.75" thickBot="1" x14ac:dyDescent="0.3">
      <c r="A9" s="757" t="s">
        <v>24</v>
      </c>
      <c r="B9" s="754" t="s">
        <v>25</v>
      </c>
      <c r="C9" s="185">
        <v>1997</v>
      </c>
      <c r="D9" s="487" t="s">
        <v>23</v>
      </c>
      <c r="E9" s="77">
        <v>8.6999999999999993</v>
      </c>
      <c r="F9" s="78">
        <v>8.4</v>
      </c>
      <c r="G9" s="79">
        <v>8.4</v>
      </c>
      <c r="H9" s="25">
        <v>59</v>
      </c>
      <c r="I9" s="755">
        <v>4</v>
      </c>
      <c r="J9" s="26">
        <f t="shared" si="0"/>
        <v>25.5</v>
      </c>
      <c r="K9" s="756">
        <v>2</v>
      </c>
      <c r="L9" s="26">
        <f t="shared" si="1"/>
        <v>8.6999999999999993</v>
      </c>
      <c r="M9" s="26">
        <f t="shared" si="2"/>
        <v>8.4</v>
      </c>
      <c r="N9" s="527">
        <f t="shared" si="3"/>
        <v>8.4</v>
      </c>
    </row>
    <row r="10" spans="1:14" ht="15.75" thickBot="1" x14ac:dyDescent="0.3">
      <c r="A10" s="39" t="s">
        <v>140</v>
      </c>
      <c r="B10" s="64" t="s">
        <v>141</v>
      </c>
      <c r="C10" s="65">
        <v>1996</v>
      </c>
      <c r="D10" s="491" t="s">
        <v>142</v>
      </c>
      <c r="E10" s="77">
        <v>8.4</v>
      </c>
      <c r="F10" s="78">
        <v>8.6</v>
      </c>
      <c r="G10" s="79">
        <v>8.5</v>
      </c>
      <c r="H10" s="25">
        <v>57</v>
      </c>
      <c r="I10" s="742">
        <v>5</v>
      </c>
      <c r="J10" s="26">
        <f t="shared" si="0"/>
        <v>25.5</v>
      </c>
      <c r="K10" s="756">
        <v>10</v>
      </c>
      <c r="L10" s="26">
        <f t="shared" si="1"/>
        <v>8.6</v>
      </c>
      <c r="M10" s="26">
        <f t="shared" si="2"/>
        <v>8.4999999999999982</v>
      </c>
      <c r="N10" s="527">
        <f t="shared" si="3"/>
        <v>8.4</v>
      </c>
    </row>
    <row r="11" spans="1:14" ht="15.75" thickBot="1" x14ac:dyDescent="0.3">
      <c r="A11" s="635" t="s">
        <v>159</v>
      </c>
      <c r="B11" s="651" t="s">
        <v>84</v>
      </c>
      <c r="C11" s="653">
        <v>1997</v>
      </c>
      <c r="D11" s="494" t="s">
        <v>163</v>
      </c>
      <c r="E11" s="77">
        <v>8.1999999999999993</v>
      </c>
      <c r="F11" s="78">
        <v>8.6</v>
      </c>
      <c r="G11" s="79">
        <v>8.5</v>
      </c>
      <c r="H11" s="25">
        <v>57</v>
      </c>
      <c r="I11" s="738">
        <v>6</v>
      </c>
      <c r="J11" s="26">
        <f t="shared" si="0"/>
        <v>25.299999999999997</v>
      </c>
      <c r="K11" s="756">
        <v>14</v>
      </c>
      <c r="L11" s="26">
        <f t="shared" si="1"/>
        <v>8.6</v>
      </c>
      <c r="M11" s="26">
        <f t="shared" si="2"/>
        <v>8.4999999999999964</v>
      </c>
      <c r="N11" s="527">
        <f t="shared" si="3"/>
        <v>8.1999999999999993</v>
      </c>
    </row>
    <row r="12" spans="1:14" ht="15.75" thickBot="1" x14ac:dyDescent="0.3">
      <c r="A12" s="39" t="s">
        <v>111</v>
      </c>
      <c r="B12" s="650" t="s">
        <v>110</v>
      </c>
      <c r="C12" s="652">
        <v>1998</v>
      </c>
      <c r="D12" s="485" t="s">
        <v>31</v>
      </c>
      <c r="E12" s="77">
        <v>8.4</v>
      </c>
      <c r="F12" s="78">
        <v>8.5</v>
      </c>
      <c r="G12" s="79">
        <v>8.4</v>
      </c>
      <c r="H12" s="25">
        <v>55</v>
      </c>
      <c r="I12" s="738">
        <v>7</v>
      </c>
      <c r="J12" s="26">
        <f t="shared" si="0"/>
        <v>25.299999999999997</v>
      </c>
      <c r="K12" s="756">
        <v>6</v>
      </c>
      <c r="L12" s="26">
        <f t="shared" si="1"/>
        <v>8.5</v>
      </c>
      <c r="M12" s="26">
        <f t="shared" si="2"/>
        <v>8.3999999999999968</v>
      </c>
      <c r="N12" s="527">
        <f t="shared" si="3"/>
        <v>8.4</v>
      </c>
    </row>
    <row r="13" spans="1:14" ht="15.75" thickBot="1" x14ac:dyDescent="0.3">
      <c r="A13" s="757" t="s">
        <v>22</v>
      </c>
      <c r="B13" s="758" t="s">
        <v>10</v>
      </c>
      <c r="C13" s="759">
        <v>1995</v>
      </c>
      <c r="D13" s="486" t="s">
        <v>31</v>
      </c>
      <c r="E13" s="77">
        <v>8.1</v>
      </c>
      <c r="F13" s="78">
        <v>8.4</v>
      </c>
      <c r="G13" s="79">
        <v>8.5</v>
      </c>
      <c r="H13" s="25">
        <v>55</v>
      </c>
      <c r="I13" s="755">
        <v>8</v>
      </c>
      <c r="J13" s="92">
        <f t="shared" si="0"/>
        <v>25</v>
      </c>
      <c r="K13" s="756">
        <v>1</v>
      </c>
      <c r="L13" s="26">
        <f t="shared" si="1"/>
        <v>8.5</v>
      </c>
      <c r="M13" s="26">
        <f t="shared" si="2"/>
        <v>8.4</v>
      </c>
      <c r="N13" s="527">
        <f t="shared" si="3"/>
        <v>8.1</v>
      </c>
    </row>
    <row r="14" spans="1:14" ht="15.75" thickBot="1" x14ac:dyDescent="0.3">
      <c r="A14" s="635" t="s">
        <v>160</v>
      </c>
      <c r="B14" s="636" t="s">
        <v>71</v>
      </c>
      <c r="C14" s="116">
        <v>1997</v>
      </c>
      <c r="D14" s="639" t="s">
        <v>163</v>
      </c>
      <c r="E14" s="77">
        <v>7.9</v>
      </c>
      <c r="F14" s="78">
        <v>0</v>
      </c>
      <c r="G14" s="79">
        <v>8.5</v>
      </c>
      <c r="H14" s="25">
        <v>55</v>
      </c>
      <c r="I14" s="738">
        <v>9</v>
      </c>
      <c r="J14" s="26">
        <f t="shared" si="0"/>
        <v>16.399999999999999</v>
      </c>
      <c r="K14" s="756">
        <v>15</v>
      </c>
      <c r="L14" s="26">
        <f t="shared" si="1"/>
        <v>8.5</v>
      </c>
      <c r="M14" s="26">
        <f t="shared" si="2"/>
        <v>7.8999999999999986</v>
      </c>
      <c r="N14" s="527">
        <f t="shared" si="3"/>
        <v>0</v>
      </c>
    </row>
    <row r="15" spans="1:14" ht="15.75" thickBot="1" x14ac:dyDescent="0.3">
      <c r="A15" s="39" t="s">
        <v>97</v>
      </c>
      <c r="B15" s="42" t="s">
        <v>98</v>
      </c>
      <c r="C15" s="45">
        <v>1995</v>
      </c>
      <c r="D15" s="486" t="s">
        <v>95</v>
      </c>
      <c r="E15" s="77">
        <v>8</v>
      </c>
      <c r="F15" s="78">
        <v>8.1</v>
      </c>
      <c r="G15" s="79">
        <v>8.4</v>
      </c>
      <c r="H15" s="25">
        <v>53</v>
      </c>
      <c r="I15" s="755">
        <v>10</v>
      </c>
      <c r="J15" s="26">
        <f t="shared" si="0"/>
        <v>24.5</v>
      </c>
      <c r="K15" s="756">
        <v>21</v>
      </c>
      <c r="L15" s="26">
        <f t="shared" si="1"/>
        <v>8.4</v>
      </c>
      <c r="M15" s="26">
        <f t="shared" si="2"/>
        <v>8.1000000000000014</v>
      </c>
      <c r="N15" s="527">
        <f t="shared" si="3"/>
        <v>8</v>
      </c>
    </row>
    <row r="16" spans="1:14" ht="15.75" thickBot="1" x14ac:dyDescent="0.3">
      <c r="A16" s="39" t="s">
        <v>96</v>
      </c>
      <c r="B16" s="42" t="s">
        <v>11</v>
      </c>
      <c r="C16" s="45">
        <v>1996</v>
      </c>
      <c r="D16" s="486" t="s">
        <v>95</v>
      </c>
      <c r="E16" s="77">
        <v>8.1999999999999993</v>
      </c>
      <c r="F16" s="78">
        <v>8.4</v>
      </c>
      <c r="G16" s="79">
        <v>0</v>
      </c>
      <c r="H16" s="25">
        <v>53</v>
      </c>
      <c r="I16" s="738">
        <v>11</v>
      </c>
      <c r="J16" s="26">
        <f t="shared" si="0"/>
        <v>16.600000000000001</v>
      </c>
      <c r="K16" s="756">
        <v>27</v>
      </c>
      <c r="L16" s="26">
        <f t="shared" si="1"/>
        <v>8.4</v>
      </c>
      <c r="M16" s="26">
        <f t="shared" si="2"/>
        <v>8.2000000000000011</v>
      </c>
      <c r="N16" s="527">
        <f t="shared" si="3"/>
        <v>0</v>
      </c>
    </row>
    <row r="17" spans="1:14" ht="15.75" thickBot="1" x14ac:dyDescent="0.3">
      <c r="A17" s="642" t="s">
        <v>166</v>
      </c>
      <c r="B17" s="760" t="s">
        <v>29</v>
      </c>
      <c r="C17" s="252">
        <v>1998</v>
      </c>
      <c r="D17" s="495" t="s">
        <v>165</v>
      </c>
      <c r="E17" s="77">
        <v>8.1999999999999993</v>
      </c>
      <c r="F17" s="78">
        <v>8.3000000000000007</v>
      </c>
      <c r="G17" s="79">
        <v>8.1</v>
      </c>
      <c r="H17" s="25">
        <v>51</v>
      </c>
      <c r="I17" s="755">
        <v>12</v>
      </c>
      <c r="J17" s="26">
        <f t="shared" si="0"/>
        <v>24.6</v>
      </c>
      <c r="K17" s="756">
        <v>20</v>
      </c>
      <c r="L17" s="26">
        <f t="shared" si="1"/>
        <v>8.3000000000000007</v>
      </c>
      <c r="M17" s="26">
        <f t="shared" si="2"/>
        <v>8.2000000000000011</v>
      </c>
      <c r="N17" s="527">
        <f t="shared" si="3"/>
        <v>8.1</v>
      </c>
    </row>
    <row r="18" spans="1:14" ht="15.75" thickBot="1" x14ac:dyDescent="0.3">
      <c r="A18" s="40" t="s">
        <v>93</v>
      </c>
      <c r="B18" s="42" t="s">
        <v>94</v>
      </c>
      <c r="C18" s="46">
        <v>1995</v>
      </c>
      <c r="D18" s="487" t="s">
        <v>95</v>
      </c>
      <c r="E18" s="77">
        <v>8.1</v>
      </c>
      <c r="F18" s="78">
        <v>8.3000000000000007</v>
      </c>
      <c r="G18" s="79">
        <v>8.1999999999999993</v>
      </c>
      <c r="H18" s="25">
        <v>51</v>
      </c>
      <c r="I18" s="738">
        <v>13</v>
      </c>
      <c r="J18" s="92">
        <f t="shared" si="0"/>
        <v>24.599999999999998</v>
      </c>
      <c r="K18" s="756">
        <v>24</v>
      </c>
      <c r="L18" s="26">
        <f t="shared" si="1"/>
        <v>8.3000000000000007</v>
      </c>
      <c r="M18" s="26">
        <f t="shared" si="2"/>
        <v>8.1999999999999975</v>
      </c>
      <c r="N18" s="527">
        <f t="shared" si="3"/>
        <v>8.1</v>
      </c>
    </row>
    <row r="19" spans="1:14" ht="15.75" thickBot="1" x14ac:dyDescent="0.3">
      <c r="A19" s="39" t="s">
        <v>104</v>
      </c>
      <c r="B19" s="64" t="s">
        <v>105</v>
      </c>
      <c r="C19" s="65">
        <v>1997</v>
      </c>
      <c r="D19" s="491" t="s">
        <v>99</v>
      </c>
      <c r="E19" s="77">
        <v>8.1</v>
      </c>
      <c r="F19" s="78">
        <v>8.1</v>
      </c>
      <c r="G19" s="79">
        <v>8.3000000000000007</v>
      </c>
      <c r="H19" s="25">
        <v>51</v>
      </c>
      <c r="I19" s="755">
        <v>14</v>
      </c>
      <c r="J19" s="26">
        <f t="shared" si="0"/>
        <v>24.5</v>
      </c>
      <c r="K19" s="756">
        <v>4</v>
      </c>
      <c r="L19" s="26">
        <f t="shared" si="1"/>
        <v>8.3000000000000007</v>
      </c>
      <c r="M19" s="26">
        <f t="shared" si="2"/>
        <v>8.1</v>
      </c>
      <c r="N19" s="527">
        <f t="shared" si="3"/>
        <v>8.1</v>
      </c>
    </row>
    <row r="20" spans="1:14" ht="15.75" thickBot="1" x14ac:dyDescent="0.3">
      <c r="A20" s="642" t="s">
        <v>167</v>
      </c>
      <c r="B20" s="643" t="s">
        <v>73</v>
      </c>
      <c r="C20" s="252">
        <v>1995</v>
      </c>
      <c r="D20" s="495" t="s">
        <v>165</v>
      </c>
      <c r="E20" s="77">
        <v>8.1</v>
      </c>
      <c r="F20" s="78">
        <v>8.1</v>
      </c>
      <c r="G20" s="79">
        <v>8.1999999999999993</v>
      </c>
      <c r="H20" s="25">
        <v>49</v>
      </c>
      <c r="I20" s="738">
        <v>15</v>
      </c>
      <c r="J20" s="26">
        <f t="shared" si="0"/>
        <v>24.4</v>
      </c>
      <c r="K20" s="756">
        <v>28</v>
      </c>
      <c r="L20" s="26">
        <f t="shared" si="1"/>
        <v>8.1999999999999993</v>
      </c>
      <c r="M20" s="26">
        <f t="shared" si="2"/>
        <v>8.1</v>
      </c>
      <c r="N20" s="527">
        <f t="shared" si="3"/>
        <v>8.1</v>
      </c>
    </row>
    <row r="21" spans="1:14" ht="15.75" thickBot="1" x14ac:dyDescent="0.3">
      <c r="A21" s="635" t="s">
        <v>131</v>
      </c>
      <c r="B21" s="636" t="s">
        <v>25</v>
      </c>
      <c r="C21" s="116">
        <v>1998</v>
      </c>
      <c r="D21" s="487" t="s">
        <v>23</v>
      </c>
      <c r="E21" s="77">
        <v>8.1</v>
      </c>
      <c r="F21" s="78">
        <v>7.9</v>
      </c>
      <c r="G21" s="79">
        <v>8.1999999999999993</v>
      </c>
      <c r="H21" s="25">
        <v>49</v>
      </c>
      <c r="I21" s="755">
        <v>16</v>
      </c>
      <c r="J21" s="26">
        <f t="shared" si="0"/>
        <v>24.2</v>
      </c>
      <c r="K21" s="756">
        <v>13</v>
      </c>
      <c r="L21" s="26">
        <f t="shared" si="1"/>
        <v>8.1999999999999993</v>
      </c>
      <c r="M21" s="26">
        <f t="shared" si="2"/>
        <v>8.1</v>
      </c>
      <c r="N21" s="527">
        <f t="shared" si="3"/>
        <v>7.9</v>
      </c>
    </row>
    <row r="22" spans="1:14" ht="15.75" thickBot="1" x14ac:dyDescent="0.3">
      <c r="A22" s="40" t="s">
        <v>150</v>
      </c>
      <c r="B22" s="43" t="s">
        <v>151</v>
      </c>
      <c r="C22" s="46">
        <v>1996</v>
      </c>
      <c r="D22" s="486" t="s">
        <v>154</v>
      </c>
      <c r="E22" s="77">
        <v>7.3</v>
      </c>
      <c r="F22" s="78">
        <v>8</v>
      </c>
      <c r="G22" s="79">
        <v>8.1999999999999993</v>
      </c>
      <c r="H22" s="25">
        <v>49</v>
      </c>
      <c r="I22" s="738">
        <v>17</v>
      </c>
      <c r="J22" s="26">
        <f t="shared" si="0"/>
        <v>23.5</v>
      </c>
      <c r="K22" s="756">
        <v>7</v>
      </c>
      <c r="L22" s="26">
        <f t="shared" si="1"/>
        <v>8.1999999999999993</v>
      </c>
      <c r="M22" s="26">
        <f t="shared" si="2"/>
        <v>8</v>
      </c>
      <c r="N22" s="527">
        <f t="shared" si="3"/>
        <v>7.3</v>
      </c>
    </row>
    <row r="23" spans="1:14" ht="15.75" thickBot="1" x14ac:dyDescent="0.3">
      <c r="A23" s="635" t="s">
        <v>164</v>
      </c>
      <c r="B23" s="636" t="s">
        <v>141</v>
      </c>
      <c r="C23" s="116">
        <v>1997</v>
      </c>
      <c r="D23" s="494" t="s">
        <v>165</v>
      </c>
      <c r="E23" s="77">
        <v>7.9</v>
      </c>
      <c r="F23" s="78">
        <v>7.4</v>
      </c>
      <c r="G23" s="79">
        <v>8.1</v>
      </c>
      <c r="H23" s="25">
        <v>47</v>
      </c>
      <c r="I23" s="755">
        <v>18</v>
      </c>
      <c r="J23" s="26">
        <f t="shared" si="0"/>
        <v>23.4</v>
      </c>
      <c r="K23" s="756">
        <v>25</v>
      </c>
      <c r="L23" s="26">
        <f t="shared" si="1"/>
        <v>8.1</v>
      </c>
      <c r="M23" s="26">
        <f t="shared" si="2"/>
        <v>7.8999999999999986</v>
      </c>
      <c r="N23" s="527">
        <f t="shared" si="3"/>
        <v>7.4</v>
      </c>
    </row>
    <row r="24" spans="1:14" ht="15.75" thickBot="1" x14ac:dyDescent="0.3">
      <c r="A24" s="39" t="s">
        <v>158</v>
      </c>
      <c r="B24" s="42" t="s">
        <v>25</v>
      </c>
      <c r="C24" s="46">
        <v>1995</v>
      </c>
      <c r="D24" s="485" t="s">
        <v>95</v>
      </c>
      <c r="E24" s="77">
        <v>7.7</v>
      </c>
      <c r="F24" s="78">
        <v>7.6</v>
      </c>
      <c r="G24" s="79">
        <v>8.1</v>
      </c>
      <c r="H24" s="25">
        <v>47</v>
      </c>
      <c r="I24" s="742">
        <v>19</v>
      </c>
      <c r="J24" s="26">
        <f t="shared" si="0"/>
        <v>23.4</v>
      </c>
      <c r="K24" s="756">
        <v>29</v>
      </c>
      <c r="L24" s="26">
        <f t="shared" si="1"/>
        <v>8.1</v>
      </c>
      <c r="M24" s="26">
        <f t="shared" si="2"/>
        <v>7.6999999999999993</v>
      </c>
      <c r="N24" s="527">
        <f t="shared" si="3"/>
        <v>7.6</v>
      </c>
    </row>
    <row r="25" spans="1:14" ht="15.75" thickBot="1" x14ac:dyDescent="0.3">
      <c r="A25" s="39" t="s">
        <v>143</v>
      </c>
      <c r="B25" s="64" t="s">
        <v>71</v>
      </c>
      <c r="C25" s="65">
        <v>1996</v>
      </c>
      <c r="D25" s="492" t="s">
        <v>142</v>
      </c>
      <c r="E25" s="77">
        <v>0</v>
      </c>
      <c r="F25" s="78">
        <v>7.9</v>
      </c>
      <c r="G25" s="79">
        <v>8.1</v>
      </c>
      <c r="H25" s="25">
        <v>47</v>
      </c>
      <c r="I25" s="738">
        <v>20</v>
      </c>
      <c r="J25" s="26">
        <f t="shared" si="0"/>
        <v>16</v>
      </c>
      <c r="K25" s="756">
        <v>23</v>
      </c>
      <c r="L25" s="26">
        <f t="shared" si="1"/>
        <v>8.1</v>
      </c>
      <c r="M25" s="26">
        <f t="shared" si="2"/>
        <v>7.9</v>
      </c>
      <c r="N25" s="527">
        <f t="shared" si="3"/>
        <v>0</v>
      </c>
    </row>
    <row r="26" spans="1:14" ht="15.75" thickBot="1" x14ac:dyDescent="0.3">
      <c r="A26" s="40" t="s">
        <v>26</v>
      </c>
      <c r="B26" s="739" t="s">
        <v>9</v>
      </c>
      <c r="C26" s="740">
        <v>1998</v>
      </c>
      <c r="D26" s="486" t="s">
        <v>23</v>
      </c>
      <c r="E26" s="77">
        <v>7.8</v>
      </c>
      <c r="F26" s="78">
        <v>8</v>
      </c>
      <c r="G26" s="79">
        <v>8</v>
      </c>
      <c r="H26" s="25">
        <v>45</v>
      </c>
      <c r="I26" s="738">
        <v>21</v>
      </c>
      <c r="J26" s="26">
        <f t="shared" si="0"/>
        <v>23.8</v>
      </c>
      <c r="K26" s="756">
        <v>3</v>
      </c>
      <c r="L26" s="26">
        <f t="shared" si="1"/>
        <v>8</v>
      </c>
      <c r="M26" s="26">
        <f t="shared" si="2"/>
        <v>8</v>
      </c>
      <c r="N26" s="527">
        <f t="shared" si="3"/>
        <v>7.8</v>
      </c>
    </row>
    <row r="27" spans="1:14" ht="15.75" thickBot="1" x14ac:dyDescent="0.3">
      <c r="A27" s="635" t="s">
        <v>148</v>
      </c>
      <c r="B27" s="651" t="s">
        <v>141</v>
      </c>
      <c r="C27" s="653">
        <v>1999</v>
      </c>
      <c r="D27" s="487" t="s">
        <v>31</v>
      </c>
      <c r="E27" s="77">
        <v>8</v>
      </c>
      <c r="F27" s="78">
        <v>7.4</v>
      </c>
      <c r="G27" s="79">
        <v>8</v>
      </c>
      <c r="H27" s="25">
        <v>45</v>
      </c>
      <c r="I27" s="755">
        <v>22</v>
      </c>
      <c r="J27" s="26">
        <f t="shared" si="0"/>
        <v>23.4</v>
      </c>
      <c r="K27" s="756">
        <v>12</v>
      </c>
      <c r="L27" s="26">
        <f t="shared" si="1"/>
        <v>8</v>
      </c>
      <c r="M27" s="26">
        <f t="shared" si="2"/>
        <v>7.9999999999999982</v>
      </c>
      <c r="N27" s="527">
        <f t="shared" si="3"/>
        <v>7.4</v>
      </c>
    </row>
    <row r="28" spans="1:14" ht="15.75" thickBot="1" x14ac:dyDescent="0.3">
      <c r="A28" s="39" t="s">
        <v>108</v>
      </c>
      <c r="B28" s="650" t="s">
        <v>27</v>
      </c>
      <c r="C28" s="652">
        <v>1995</v>
      </c>
      <c r="D28" s="619" t="s">
        <v>107</v>
      </c>
      <c r="E28" s="77">
        <v>7.7</v>
      </c>
      <c r="F28" s="78">
        <v>7.9</v>
      </c>
      <c r="G28" s="79">
        <v>7.9</v>
      </c>
      <c r="H28" s="25">
        <v>43</v>
      </c>
      <c r="I28" s="742">
        <v>23</v>
      </c>
      <c r="J28" s="26">
        <f t="shared" si="0"/>
        <v>23.5</v>
      </c>
      <c r="K28" s="756">
        <v>8</v>
      </c>
      <c r="L28" s="26">
        <f t="shared" si="1"/>
        <v>7.9</v>
      </c>
      <c r="M28" s="26">
        <f t="shared" si="2"/>
        <v>7.8999999999999995</v>
      </c>
      <c r="N28" s="527">
        <f t="shared" si="3"/>
        <v>7.7</v>
      </c>
    </row>
    <row r="29" spans="1:14" ht="15.75" thickBot="1" x14ac:dyDescent="0.3">
      <c r="A29" s="757" t="s">
        <v>113</v>
      </c>
      <c r="B29" s="758" t="s">
        <v>8</v>
      </c>
      <c r="C29" s="45">
        <v>1995</v>
      </c>
      <c r="D29" s="619" t="s">
        <v>107</v>
      </c>
      <c r="E29" s="77">
        <v>7.4</v>
      </c>
      <c r="F29" s="78">
        <v>7.8</v>
      </c>
      <c r="G29" s="79">
        <v>7.9</v>
      </c>
      <c r="H29" s="25">
        <v>43</v>
      </c>
      <c r="I29" s="738">
        <v>24</v>
      </c>
      <c r="J29" s="92">
        <f t="shared" si="0"/>
        <v>23.1</v>
      </c>
      <c r="K29" s="756">
        <v>30</v>
      </c>
      <c r="L29" s="26">
        <f t="shared" si="1"/>
        <v>7.9</v>
      </c>
      <c r="M29" s="26">
        <f t="shared" si="2"/>
        <v>7.8000000000000007</v>
      </c>
      <c r="N29" s="527">
        <f t="shared" si="3"/>
        <v>7.4</v>
      </c>
    </row>
    <row r="30" spans="1:14" ht="15.75" thickBot="1" x14ac:dyDescent="0.3">
      <c r="A30" s="39" t="s">
        <v>152</v>
      </c>
      <c r="B30" s="42" t="s">
        <v>10</v>
      </c>
      <c r="C30" s="46">
        <v>1997</v>
      </c>
      <c r="D30" s="485" t="s">
        <v>154</v>
      </c>
      <c r="E30" s="77">
        <v>7.5</v>
      </c>
      <c r="F30" s="78">
        <v>7.9</v>
      </c>
      <c r="G30" s="79">
        <v>0</v>
      </c>
      <c r="H30" s="25">
        <v>43</v>
      </c>
      <c r="I30" s="738">
        <v>25</v>
      </c>
      <c r="J30" s="26">
        <f t="shared" si="0"/>
        <v>15.4</v>
      </c>
      <c r="K30" s="756">
        <v>17</v>
      </c>
      <c r="L30" s="26">
        <f t="shared" si="1"/>
        <v>7.9</v>
      </c>
      <c r="M30" s="26">
        <f t="shared" si="2"/>
        <v>7.5</v>
      </c>
      <c r="N30" s="527">
        <f t="shared" si="3"/>
        <v>0</v>
      </c>
    </row>
    <row r="31" spans="1:14" ht="15.75" thickBot="1" x14ac:dyDescent="0.3">
      <c r="A31" s="39" t="s">
        <v>100</v>
      </c>
      <c r="B31" s="64" t="s">
        <v>101</v>
      </c>
      <c r="C31" s="65">
        <v>1997</v>
      </c>
      <c r="D31" s="491" t="s">
        <v>99</v>
      </c>
      <c r="E31" s="77">
        <v>7.5</v>
      </c>
      <c r="F31" s="78">
        <v>7.4</v>
      </c>
      <c r="G31" s="79">
        <v>7.6</v>
      </c>
      <c r="H31" s="25">
        <v>37</v>
      </c>
      <c r="I31" s="755">
        <v>26</v>
      </c>
      <c r="J31" s="26">
        <f t="shared" si="0"/>
        <v>22.5</v>
      </c>
      <c r="K31" s="756">
        <v>19</v>
      </c>
      <c r="L31" s="26">
        <f t="shared" si="1"/>
        <v>7.6</v>
      </c>
      <c r="M31" s="26">
        <f t="shared" si="2"/>
        <v>7.5</v>
      </c>
      <c r="N31" s="527">
        <f t="shared" si="3"/>
        <v>7.4</v>
      </c>
    </row>
    <row r="32" spans="1:14" ht="15.75" thickBot="1" x14ac:dyDescent="0.3">
      <c r="A32" s="39" t="s">
        <v>102</v>
      </c>
      <c r="B32" s="64" t="s">
        <v>103</v>
      </c>
      <c r="C32" s="66">
        <v>1995</v>
      </c>
      <c r="D32" s="488" t="s">
        <v>99</v>
      </c>
      <c r="E32" s="77">
        <v>7</v>
      </c>
      <c r="F32" s="78">
        <v>7.3</v>
      </c>
      <c r="G32" s="79">
        <v>7.5</v>
      </c>
      <c r="H32" s="25">
        <v>35</v>
      </c>
      <c r="I32" s="742">
        <v>27</v>
      </c>
      <c r="J32" s="26">
        <f t="shared" si="0"/>
        <v>21.8</v>
      </c>
      <c r="K32" s="756">
        <v>22</v>
      </c>
      <c r="L32" s="26">
        <f t="shared" si="1"/>
        <v>7.5</v>
      </c>
      <c r="M32" s="26">
        <f t="shared" si="2"/>
        <v>7.3000000000000007</v>
      </c>
      <c r="N32" s="527">
        <f t="shared" si="3"/>
        <v>7</v>
      </c>
    </row>
    <row r="33" spans="1:14" ht="15.75" thickBot="1" x14ac:dyDescent="0.3">
      <c r="A33" s="635" t="s">
        <v>161</v>
      </c>
      <c r="B33" s="636" t="s">
        <v>84</v>
      </c>
      <c r="C33" s="116">
        <v>1998</v>
      </c>
      <c r="D33" s="644" t="s">
        <v>163</v>
      </c>
      <c r="E33" s="77">
        <v>0</v>
      </c>
      <c r="F33" s="78">
        <v>7.38</v>
      </c>
      <c r="G33" s="79">
        <v>7.5</v>
      </c>
      <c r="H33" s="25">
        <v>35</v>
      </c>
      <c r="I33" s="738">
        <v>28</v>
      </c>
      <c r="J33" s="26">
        <f t="shared" si="0"/>
        <v>14.879999999999999</v>
      </c>
      <c r="K33" s="756">
        <v>33</v>
      </c>
      <c r="L33" s="26">
        <f t="shared" si="1"/>
        <v>7.5</v>
      </c>
      <c r="M33" s="26">
        <f t="shared" si="2"/>
        <v>7.379999999999999</v>
      </c>
      <c r="N33" s="527">
        <f t="shared" si="3"/>
        <v>0</v>
      </c>
    </row>
    <row r="34" spans="1:14" ht="15.75" thickBot="1" x14ac:dyDescent="0.3">
      <c r="A34" s="40" t="s">
        <v>144</v>
      </c>
      <c r="B34" s="68" t="s">
        <v>145</v>
      </c>
      <c r="C34" s="66">
        <v>1997</v>
      </c>
      <c r="D34" s="491" t="s">
        <v>142</v>
      </c>
      <c r="E34" s="77">
        <v>7.1</v>
      </c>
      <c r="F34" s="78">
        <v>7.4</v>
      </c>
      <c r="G34" s="79">
        <v>7.3</v>
      </c>
      <c r="H34" s="25">
        <v>34</v>
      </c>
      <c r="I34" s="742">
        <v>29</v>
      </c>
      <c r="J34" s="26">
        <f t="shared" si="0"/>
        <v>21.8</v>
      </c>
      <c r="K34" s="756">
        <v>26</v>
      </c>
      <c r="L34" s="26">
        <f t="shared" si="1"/>
        <v>7.4</v>
      </c>
      <c r="M34" s="26">
        <f t="shared" si="2"/>
        <v>7.3000000000000007</v>
      </c>
      <c r="N34" s="527">
        <f t="shared" si="3"/>
        <v>7.1</v>
      </c>
    </row>
    <row r="35" spans="1:14" ht="15.75" thickBot="1" x14ac:dyDescent="0.3">
      <c r="A35" s="39" t="s">
        <v>157</v>
      </c>
      <c r="B35" s="64" t="s">
        <v>8</v>
      </c>
      <c r="C35" s="65">
        <v>1997</v>
      </c>
      <c r="D35" s="491" t="s">
        <v>142</v>
      </c>
      <c r="E35" s="77">
        <v>7.3</v>
      </c>
      <c r="F35" s="78">
        <v>7</v>
      </c>
      <c r="G35" s="79">
        <v>7.4</v>
      </c>
      <c r="H35" s="25">
        <v>34</v>
      </c>
      <c r="I35" s="738">
        <v>30</v>
      </c>
      <c r="J35" s="26">
        <f t="shared" si="0"/>
        <v>21.700000000000003</v>
      </c>
      <c r="K35" s="756">
        <v>32</v>
      </c>
      <c r="L35" s="26">
        <f t="shared" si="1"/>
        <v>7.4</v>
      </c>
      <c r="M35" s="26">
        <f t="shared" si="2"/>
        <v>7.3000000000000025</v>
      </c>
      <c r="N35" s="527">
        <f t="shared" si="3"/>
        <v>7</v>
      </c>
    </row>
    <row r="36" spans="1:14" ht="15.75" thickBot="1" x14ac:dyDescent="0.3">
      <c r="A36" s="635" t="s">
        <v>162</v>
      </c>
      <c r="B36" s="636" t="s">
        <v>146</v>
      </c>
      <c r="C36" s="116">
        <v>1997</v>
      </c>
      <c r="D36" s="495" t="s">
        <v>163</v>
      </c>
      <c r="E36" s="77">
        <v>7.2</v>
      </c>
      <c r="F36" s="78">
        <v>0</v>
      </c>
      <c r="G36" s="79">
        <v>7.4</v>
      </c>
      <c r="H36" s="25">
        <v>34</v>
      </c>
      <c r="I36" s="738">
        <v>31</v>
      </c>
      <c r="J36" s="26">
        <f t="shared" si="0"/>
        <v>14.600000000000001</v>
      </c>
      <c r="K36" s="756">
        <v>31</v>
      </c>
      <c r="L36" s="26">
        <f t="shared" si="1"/>
        <v>7.4</v>
      </c>
      <c r="M36" s="26">
        <f t="shared" si="2"/>
        <v>7.2000000000000011</v>
      </c>
      <c r="N36" s="527">
        <f t="shared" si="3"/>
        <v>0</v>
      </c>
    </row>
    <row r="37" spans="1:14" ht="15.75" thickBot="1" x14ac:dyDescent="0.3">
      <c r="A37" s="39" t="s">
        <v>74</v>
      </c>
      <c r="B37" s="42" t="s">
        <v>11</v>
      </c>
      <c r="C37" s="45">
        <v>1998</v>
      </c>
      <c r="D37" s="486" t="s">
        <v>23</v>
      </c>
      <c r="E37" s="77">
        <v>0</v>
      </c>
      <c r="F37" s="78">
        <v>7</v>
      </c>
      <c r="G37" s="79">
        <v>0</v>
      </c>
      <c r="H37" s="25">
        <v>30</v>
      </c>
      <c r="I37" s="755">
        <v>32</v>
      </c>
      <c r="J37" s="26">
        <f t="shared" si="0"/>
        <v>7</v>
      </c>
      <c r="K37" s="756">
        <v>9</v>
      </c>
      <c r="L37" s="26">
        <f t="shared" si="1"/>
        <v>7</v>
      </c>
      <c r="M37" s="26">
        <f t="shared" si="2"/>
        <v>0</v>
      </c>
      <c r="N37" s="527">
        <f t="shared" si="3"/>
        <v>0</v>
      </c>
    </row>
    <row r="38" spans="1:14" ht="15.75" thickBot="1" x14ac:dyDescent="0.3">
      <c r="A38" s="40" t="s">
        <v>106</v>
      </c>
      <c r="B38" s="43" t="s">
        <v>12</v>
      </c>
      <c r="C38" s="46">
        <v>1996</v>
      </c>
      <c r="D38" s="619" t="s">
        <v>107</v>
      </c>
      <c r="E38" s="77">
        <v>6.7</v>
      </c>
      <c r="F38" s="78">
        <v>6.7</v>
      </c>
      <c r="G38" s="79">
        <v>6.9</v>
      </c>
      <c r="H38" s="25">
        <v>29</v>
      </c>
      <c r="I38" s="738">
        <v>33</v>
      </c>
      <c r="J38" s="26">
        <f t="shared" si="0"/>
        <v>20.3</v>
      </c>
      <c r="K38" s="756">
        <v>11</v>
      </c>
      <c r="L38" s="26">
        <f t="shared" si="1"/>
        <v>6.9</v>
      </c>
      <c r="M38" s="26">
        <f t="shared" si="2"/>
        <v>6.7</v>
      </c>
      <c r="N38" s="527">
        <f t="shared" si="3"/>
        <v>6.7</v>
      </c>
    </row>
    <row r="39" spans="1:14" ht="15.75" thickBot="1" x14ac:dyDescent="0.3">
      <c r="A39" s="39" t="s">
        <v>112</v>
      </c>
      <c r="B39" s="42" t="s">
        <v>28</v>
      </c>
      <c r="C39" s="45">
        <v>1995</v>
      </c>
      <c r="D39" s="655" t="s">
        <v>107</v>
      </c>
      <c r="E39" s="77"/>
      <c r="F39" s="78"/>
      <c r="G39" s="79"/>
      <c r="H39" s="25"/>
      <c r="I39" s="755">
        <v>34</v>
      </c>
      <c r="J39" s="26">
        <f t="shared" si="0"/>
        <v>0</v>
      </c>
      <c r="K39" s="756"/>
      <c r="L39" s="26">
        <f t="shared" si="1"/>
        <v>0</v>
      </c>
      <c r="M39" s="26">
        <f t="shared" si="2"/>
        <v>0</v>
      </c>
      <c r="N39" s="527">
        <f t="shared" si="3"/>
        <v>0</v>
      </c>
    </row>
    <row r="40" spans="1:14" ht="15.75" thickBot="1" x14ac:dyDescent="0.3">
      <c r="A40" s="39"/>
      <c r="B40" s="42"/>
      <c r="C40" s="45"/>
      <c r="D40" s="59"/>
      <c r="E40" s="77"/>
      <c r="F40" s="78"/>
      <c r="G40" s="79"/>
      <c r="H40" s="25"/>
      <c r="I40" s="10"/>
      <c r="J40" s="26">
        <f t="shared" ref="J40" si="4">(E40+F40+G40)</f>
        <v>0</v>
      </c>
      <c r="K40" s="26"/>
      <c r="L40" s="26">
        <f t="shared" ref="L40:L49" si="5">MAX(E40:G40)</f>
        <v>0</v>
      </c>
      <c r="M40" s="26">
        <f t="shared" ref="M40:M49" si="6">SUM(E40:G40)-L40-N40</f>
        <v>0</v>
      </c>
      <c r="N40" s="527">
        <f t="shared" ref="N40:N49" si="7">MIN(E40:G40)</f>
        <v>0</v>
      </c>
    </row>
    <row r="41" spans="1:14" ht="15.75" thickBot="1" x14ac:dyDescent="0.3">
      <c r="A41" s="39"/>
      <c r="B41" s="63"/>
      <c r="C41" s="45"/>
      <c r="D41" s="59"/>
      <c r="E41" s="77"/>
      <c r="F41" s="78"/>
      <c r="G41" s="79"/>
      <c r="H41" s="25"/>
      <c r="I41" s="10"/>
      <c r="J41" s="26">
        <f t="shared" ref="J41:J62" si="8">(E41+F41+G41)</f>
        <v>0</v>
      </c>
      <c r="K41" s="26"/>
      <c r="L41" s="26">
        <f t="shared" si="5"/>
        <v>0</v>
      </c>
      <c r="M41" s="26">
        <f t="shared" si="6"/>
        <v>0</v>
      </c>
      <c r="N41" s="527">
        <f t="shared" si="7"/>
        <v>0</v>
      </c>
    </row>
    <row r="42" spans="1:14" ht="15.75" thickBot="1" x14ac:dyDescent="0.3">
      <c r="A42" s="40"/>
      <c r="B42" s="43"/>
      <c r="C42" s="46"/>
      <c r="D42" s="58"/>
      <c r="E42" s="77"/>
      <c r="F42" s="78"/>
      <c r="G42" s="79"/>
      <c r="H42" s="25"/>
      <c r="I42" s="7"/>
      <c r="J42" s="26">
        <f t="shared" si="8"/>
        <v>0</v>
      </c>
      <c r="K42" s="26"/>
      <c r="L42" s="26">
        <f t="shared" si="5"/>
        <v>0</v>
      </c>
      <c r="M42" s="26">
        <f t="shared" si="6"/>
        <v>0</v>
      </c>
      <c r="N42" s="527">
        <f t="shared" si="7"/>
        <v>0</v>
      </c>
    </row>
    <row r="43" spans="1:14" ht="15.75" thickBot="1" x14ac:dyDescent="0.3">
      <c r="A43" s="39"/>
      <c r="B43" s="42"/>
      <c r="C43" s="45"/>
      <c r="D43" s="58"/>
      <c r="E43" s="77"/>
      <c r="F43" s="78"/>
      <c r="G43" s="79"/>
      <c r="H43" s="25"/>
      <c r="I43" s="10"/>
      <c r="J43" s="26">
        <f t="shared" si="8"/>
        <v>0</v>
      </c>
      <c r="K43" s="26"/>
      <c r="L43" s="26">
        <f t="shared" si="5"/>
        <v>0</v>
      </c>
      <c r="M43" s="26">
        <f t="shared" si="6"/>
        <v>0</v>
      </c>
      <c r="N43" s="527">
        <f t="shared" si="7"/>
        <v>0</v>
      </c>
    </row>
    <row r="44" spans="1:14" ht="15.75" thickBot="1" x14ac:dyDescent="0.3">
      <c r="A44" s="53"/>
      <c r="B44" s="62"/>
      <c r="C44" s="50"/>
      <c r="D44" s="87"/>
      <c r="E44" s="77"/>
      <c r="F44" s="78"/>
      <c r="G44" s="79"/>
      <c r="H44" s="25"/>
      <c r="I44" s="10"/>
      <c r="J44" s="26">
        <f t="shared" si="8"/>
        <v>0</v>
      </c>
      <c r="K44" s="26"/>
      <c r="L44" s="26">
        <f t="shared" si="5"/>
        <v>0</v>
      </c>
      <c r="M44" s="26">
        <f t="shared" si="6"/>
        <v>0</v>
      </c>
      <c r="N44" s="527">
        <f t="shared" si="7"/>
        <v>0</v>
      </c>
    </row>
    <row r="45" spans="1:14" ht="15.75" thickBot="1" x14ac:dyDescent="0.3">
      <c r="A45" s="337" t="s">
        <v>168</v>
      </c>
      <c r="B45" s="336" t="s">
        <v>11</v>
      </c>
      <c r="C45" s="335">
        <v>1997</v>
      </c>
      <c r="D45" s="724" t="s">
        <v>169</v>
      </c>
      <c r="E45" s="77">
        <v>7</v>
      </c>
      <c r="F45" s="78">
        <v>7.5</v>
      </c>
      <c r="G45" s="79">
        <v>0</v>
      </c>
      <c r="H45" s="25">
        <v>35</v>
      </c>
      <c r="I45" s="7"/>
      <c r="J45" s="26">
        <f t="shared" si="8"/>
        <v>14.5</v>
      </c>
      <c r="K45" s="26"/>
      <c r="L45" s="26">
        <f t="shared" si="5"/>
        <v>7.5</v>
      </c>
      <c r="M45" s="26">
        <f t="shared" si="6"/>
        <v>7</v>
      </c>
      <c r="N45" s="527">
        <f t="shared" si="7"/>
        <v>0</v>
      </c>
    </row>
    <row r="46" spans="1:14" ht="15.75" thickBot="1" x14ac:dyDescent="0.3">
      <c r="A46" s="331" t="s">
        <v>170</v>
      </c>
      <c r="B46" s="330" t="s">
        <v>28</v>
      </c>
      <c r="C46" s="285">
        <v>1998</v>
      </c>
      <c r="D46" s="724" t="s">
        <v>169</v>
      </c>
      <c r="E46" s="77">
        <v>0</v>
      </c>
      <c r="F46" s="78">
        <v>8</v>
      </c>
      <c r="G46" s="79">
        <v>8</v>
      </c>
      <c r="H46" s="25">
        <v>45</v>
      </c>
      <c r="I46" s="10"/>
      <c r="J46" s="26">
        <f t="shared" si="8"/>
        <v>16</v>
      </c>
      <c r="K46" s="26"/>
      <c r="L46" s="26">
        <f t="shared" si="5"/>
        <v>8</v>
      </c>
      <c r="M46" s="26">
        <f t="shared" si="6"/>
        <v>8</v>
      </c>
      <c r="N46" s="527">
        <f t="shared" si="7"/>
        <v>0</v>
      </c>
    </row>
    <row r="47" spans="1:14" ht="15.75" thickBot="1" x14ac:dyDescent="0.3">
      <c r="A47" s="331" t="s">
        <v>171</v>
      </c>
      <c r="B47" s="330" t="s">
        <v>11</v>
      </c>
      <c r="C47" s="285">
        <v>1995</v>
      </c>
      <c r="D47" s="724" t="s">
        <v>169</v>
      </c>
      <c r="E47" s="77">
        <v>6.5</v>
      </c>
      <c r="F47" s="78">
        <v>6.7</v>
      </c>
      <c r="G47" s="79">
        <v>6.7</v>
      </c>
      <c r="H47" s="25">
        <v>27</v>
      </c>
      <c r="I47" s="10"/>
      <c r="J47" s="26">
        <f t="shared" si="8"/>
        <v>19.899999999999999</v>
      </c>
      <c r="K47" s="26"/>
      <c r="L47" s="26">
        <f t="shared" si="5"/>
        <v>6.7</v>
      </c>
      <c r="M47" s="26">
        <f t="shared" si="6"/>
        <v>6.6999999999999993</v>
      </c>
      <c r="N47" s="527">
        <f t="shared" si="7"/>
        <v>6.5</v>
      </c>
    </row>
    <row r="48" spans="1:14" ht="15.75" thickBot="1" x14ac:dyDescent="0.3">
      <c r="A48" s="725" t="s">
        <v>172</v>
      </c>
      <c r="B48" s="726" t="s">
        <v>141</v>
      </c>
      <c r="C48" s="285">
        <v>1999</v>
      </c>
      <c r="D48" s="724" t="s">
        <v>169</v>
      </c>
      <c r="E48" s="77">
        <v>6.9</v>
      </c>
      <c r="F48" s="78">
        <v>7.1</v>
      </c>
      <c r="G48" s="79">
        <v>7</v>
      </c>
      <c r="H48" s="25">
        <v>31</v>
      </c>
      <c r="I48" s="7"/>
      <c r="J48" s="26">
        <f t="shared" si="8"/>
        <v>21</v>
      </c>
      <c r="K48" s="26"/>
      <c r="L48" s="26">
        <f t="shared" si="5"/>
        <v>7.1</v>
      </c>
      <c r="M48" s="26">
        <f t="shared" si="6"/>
        <v>7</v>
      </c>
      <c r="N48" s="527">
        <f t="shared" si="7"/>
        <v>6.9</v>
      </c>
    </row>
    <row r="49" spans="1:14" ht="15.75" thickBot="1" x14ac:dyDescent="0.3">
      <c r="A49" s="331" t="s">
        <v>173</v>
      </c>
      <c r="B49" s="330" t="s">
        <v>174</v>
      </c>
      <c r="C49" s="335">
        <v>1996</v>
      </c>
      <c r="D49" s="724" t="s">
        <v>169</v>
      </c>
      <c r="E49" s="77">
        <v>6.4</v>
      </c>
      <c r="F49" s="78">
        <v>6.5</v>
      </c>
      <c r="G49" s="79">
        <v>6.8</v>
      </c>
      <c r="H49" s="25">
        <v>28</v>
      </c>
      <c r="I49" s="10"/>
      <c r="J49" s="26">
        <f t="shared" si="8"/>
        <v>19.7</v>
      </c>
      <c r="K49" s="26"/>
      <c r="L49" s="26">
        <f t="shared" si="5"/>
        <v>6.8</v>
      </c>
      <c r="M49" s="26">
        <f t="shared" si="6"/>
        <v>6.4999999999999982</v>
      </c>
      <c r="N49" s="527">
        <f t="shared" si="7"/>
        <v>6.4</v>
      </c>
    </row>
    <row r="50" spans="1:14" ht="15.75" thickBot="1" x14ac:dyDescent="0.3">
      <c r="A50" s="40"/>
      <c r="B50" s="43"/>
      <c r="C50" s="46"/>
      <c r="D50" s="58"/>
      <c r="E50" s="77"/>
      <c r="F50" s="78"/>
      <c r="G50" s="79"/>
      <c r="H50" s="25"/>
      <c r="I50" s="10"/>
      <c r="J50" s="26">
        <f t="shared" si="8"/>
        <v>0</v>
      </c>
      <c r="K50" s="26"/>
      <c r="L50" s="26"/>
      <c r="M50" s="15"/>
      <c r="N50" s="16"/>
    </row>
    <row r="51" spans="1:14" ht="15.75" thickBot="1" x14ac:dyDescent="0.3">
      <c r="A51" s="39"/>
      <c r="B51" s="42"/>
      <c r="C51" s="45"/>
      <c r="D51" s="58"/>
      <c r="E51" s="77"/>
      <c r="F51" s="78"/>
      <c r="G51" s="79"/>
      <c r="H51" s="25"/>
      <c r="I51" s="7"/>
      <c r="J51" s="26">
        <f t="shared" si="8"/>
        <v>0</v>
      </c>
      <c r="K51" s="26"/>
      <c r="L51" s="26"/>
      <c r="M51" s="15"/>
      <c r="N51" s="16"/>
    </row>
    <row r="52" spans="1:14" ht="15.75" thickBot="1" x14ac:dyDescent="0.3">
      <c r="A52" s="39"/>
      <c r="B52" s="42"/>
      <c r="C52" s="45"/>
      <c r="D52" s="58"/>
      <c r="E52" s="77"/>
      <c r="F52" s="78"/>
      <c r="G52" s="79"/>
      <c r="H52" s="25"/>
      <c r="I52" s="10"/>
      <c r="J52" s="26">
        <f t="shared" si="8"/>
        <v>0</v>
      </c>
      <c r="K52" s="26"/>
      <c r="L52" s="26"/>
      <c r="M52" s="15"/>
      <c r="N52" s="16"/>
    </row>
    <row r="53" spans="1:14" ht="15.75" thickBot="1" x14ac:dyDescent="0.3">
      <c r="A53" s="39"/>
      <c r="B53" s="42"/>
      <c r="C53" s="45"/>
      <c r="D53" s="59"/>
      <c r="E53" s="77"/>
      <c r="F53" s="78"/>
      <c r="G53" s="79"/>
      <c r="H53" s="25"/>
      <c r="I53" s="10"/>
      <c r="J53" s="26">
        <f t="shared" si="8"/>
        <v>0</v>
      </c>
      <c r="K53" s="26"/>
      <c r="L53" s="26"/>
      <c r="M53" s="15"/>
      <c r="N53" s="16"/>
    </row>
    <row r="54" spans="1:14" ht="15.75" thickBot="1" x14ac:dyDescent="0.3">
      <c r="A54" s="39"/>
      <c r="B54" s="42"/>
      <c r="C54" s="45"/>
      <c r="D54" s="59"/>
      <c r="E54" s="77"/>
      <c r="F54" s="78"/>
      <c r="G54" s="79"/>
      <c r="H54" s="25"/>
      <c r="I54" s="7"/>
      <c r="J54" s="26">
        <f t="shared" si="8"/>
        <v>0</v>
      </c>
      <c r="K54" s="26"/>
      <c r="L54" s="26"/>
      <c r="M54" s="15"/>
      <c r="N54" s="16"/>
    </row>
    <row r="55" spans="1:14" ht="15.75" thickBot="1" x14ac:dyDescent="0.3">
      <c r="A55" s="39"/>
      <c r="B55" s="42"/>
      <c r="C55" s="45"/>
      <c r="D55" s="59"/>
      <c r="E55" s="77"/>
      <c r="F55" s="78"/>
      <c r="G55" s="79"/>
      <c r="H55" s="25"/>
      <c r="I55" s="10"/>
      <c r="J55" s="26">
        <f t="shared" si="8"/>
        <v>0</v>
      </c>
      <c r="K55" s="26"/>
      <c r="L55" s="26"/>
      <c r="M55" s="15"/>
      <c r="N55" s="16"/>
    </row>
    <row r="56" spans="1:14" ht="15.75" thickBot="1" x14ac:dyDescent="0.3">
      <c r="A56" s="39"/>
      <c r="B56" s="42"/>
      <c r="C56" s="45"/>
      <c r="D56" s="59"/>
      <c r="E56" s="77"/>
      <c r="F56" s="78"/>
      <c r="G56" s="79"/>
      <c r="H56" s="25"/>
      <c r="I56" s="10"/>
      <c r="J56" s="26">
        <f t="shared" si="8"/>
        <v>0</v>
      </c>
      <c r="K56" s="26"/>
      <c r="L56" s="26"/>
      <c r="M56" s="15"/>
      <c r="N56" s="16"/>
    </row>
    <row r="57" spans="1:14" ht="15.75" thickBot="1" x14ac:dyDescent="0.3">
      <c r="A57" s="53"/>
      <c r="B57" s="62"/>
      <c r="C57" s="50"/>
      <c r="D57" s="61"/>
      <c r="E57" s="77"/>
      <c r="F57" s="78"/>
      <c r="G57" s="79"/>
      <c r="H57" s="25"/>
      <c r="I57" s="7"/>
      <c r="J57" s="26">
        <f t="shared" si="8"/>
        <v>0</v>
      </c>
      <c r="K57" s="26"/>
      <c r="L57" s="26"/>
      <c r="M57" s="15"/>
      <c r="N57" s="16"/>
    </row>
    <row r="58" spans="1:14" ht="15.75" thickBot="1" x14ac:dyDescent="0.3">
      <c r="A58" s="39"/>
      <c r="B58" s="42"/>
      <c r="C58" s="45"/>
      <c r="D58" s="59"/>
      <c r="E58" s="77"/>
      <c r="F58" s="78"/>
      <c r="G58" s="79"/>
      <c r="H58" s="25"/>
      <c r="I58" s="10"/>
      <c r="J58" s="26">
        <f t="shared" si="8"/>
        <v>0</v>
      </c>
      <c r="K58" s="26"/>
      <c r="L58" s="26"/>
      <c r="M58" s="15"/>
      <c r="N58" s="16"/>
    </row>
    <row r="59" spans="1:14" ht="15.75" thickBot="1" x14ac:dyDescent="0.3">
      <c r="A59" s="39"/>
      <c r="B59" s="42"/>
      <c r="C59" s="45"/>
      <c r="D59" s="59"/>
      <c r="E59" s="77"/>
      <c r="F59" s="78"/>
      <c r="G59" s="79"/>
      <c r="H59" s="25"/>
      <c r="I59" s="10"/>
      <c r="J59" s="26">
        <f t="shared" si="8"/>
        <v>0</v>
      </c>
      <c r="K59" s="26"/>
      <c r="L59" s="26"/>
      <c r="M59" s="15"/>
      <c r="N59" s="16"/>
    </row>
    <row r="60" spans="1:14" ht="15.75" thickBot="1" x14ac:dyDescent="0.3">
      <c r="A60" s="39"/>
      <c r="B60" s="42"/>
      <c r="C60" s="45"/>
      <c r="D60" s="59"/>
      <c r="E60" s="77"/>
      <c r="F60" s="78"/>
      <c r="G60" s="79"/>
      <c r="H60" s="25"/>
      <c r="I60" s="7"/>
      <c r="J60" s="26">
        <f t="shared" si="8"/>
        <v>0</v>
      </c>
      <c r="K60" s="26"/>
      <c r="L60" s="26"/>
      <c r="M60" s="15"/>
      <c r="N60" s="16"/>
    </row>
    <row r="61" spans="1:14" ht="15.75" thickBot="1" x14ac:dyDescent="0.3">
      <c r="A61" s="39"/>
      <c r="B61" s="42"/>
      <c r="C61" s="45"/>
      <c r="D61" s="59"/>
      <c r="E61" s="77"/>
      <c r="F61" s="78"/>
      <c r="G61" s="79"/>
      <c r="H61" s="25"/>
      <c r="I61" s="10"/>
      <c r="J61" s="26">
        <f t="shared" si="8"/>
        <v>0</v>
      </c>
      <c r="K61" s="26"/>
      <c r="L61" s="26"/>
      <c r="M61" s="15"/>
      <c r="N61" s="16"/>
    </row>
    <row r="62" spans="1:14" ht="15.75" thickBot="1" x14ac:dyDescent="0.3">
      <c r="A62" s="53"/>
      <c r="B62" s="62"/>
      <c r="C62" s="50"/>
      <c r="D62" s="56"/>
      <c r="E62" s="77"/>
      <c r="F62" s="78"/>
      <c r="G62" s="79"/>
      <c r="H62" s="25"/>
      <c r="I62" s="10"/>
      <c r="J62" s="26">
        <f t="shared" si="8"/>
        <v>0</v>
      </c>
      <c r="K62" s="26"/>
      <c r="L62" s="26"/>
      <c r="M62" s="15"/>
      <c r="N62" s="16"/>
    </row>
    <row r="63" spans="1:14" ht="15.75" thickBot="1" x14ac:dyDescent="0.3">
      <c r="A63" s="70"/>
      <c r="B63" s="71"/>
      <c r="C63" s="72"/>
      <c r="D63" s="73"/>
      <c r="E63" s="80"/>
      <c r="F63" s="81"/>
      <c r="G63" s="82"/>
      <c r="H63" s="69"/>
      <c r="I63" s="10"/>
      <c r="J63" s="26"/>
      <c r="K63" s="26"/>
      <c r="L63" s="26"/>
      <c r="M63" s="15"/>
      <c r="N63" s="16"/>
    </row>
    <row r="64" spans="1:14" ht="15.75" thickTop="1" x14ac:dyDescent="0.25">
      <c r="A64" s="15"/>
      <c r="B64" s="15"/>
      <c r="C64" s="24"/>
      <c r="D64" s="15"/>
      <c r="E64" s="15"/>
      <c r="F64" s="15"/>
      <c r="G64" s="15"/>
      <c r="H64" s="15"/>
      <c r="I64" s="74"/>
      <c r="J64" s="15"/>
      <c r="K64" s="15"/>
      <c r="L64" s="15"/>
      <c r="M64" s="15"/>
      <c r="N64" s="16"/>
    </row>
    <row r="65" spans="1:14" x14ac:dyDescent="0.25">
      <c r="A65" s="980" t="s">
        <v>21</v>
      </c>
      <c r="B65" s="980"/>
      <c r="C65" s="980"/>
      <c r="D65" s="980"/>
      <c r="E65" s="980"/>
      <c r="F65" s="980"/>
      <c r="G65" s="980"/>
      <c r="H65" s="980"/>
      <c r="I65" s="980"/>
      <c r="J65" s="2"/>
      <c r="K65" s="2"/>
      <c r="L65" s="2"/>
      <c r="M65" s="2"/>
      <c r="N65" s="24"/>
    </row>
    <row r="66" spans="1:14" x14ac:dyDescent="0.25">
      <c r="A66" s="15"/>
      <c r="B66" s="15"/>
      <c r="C66" s="24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6"/>
    </row>
  </sheetData>
  <sortState ref="A6:N39">
    <sortCondition descending="1" ref="H6:H39"/>
    <sortCondition descending="1" ref="J6:J39"/>
    <sortCondition ref="K6:K39"/>
  </sortState>
  <mergeCells count="4">
    <mergeCell ref="A1:I1"/>
    <mergeCell ref="E2:I2"/>
    <mergeCell ref="A65:I65"/>
    <mergeCell ref="A3:I3"/>
  </mergeCells>
  <phoneticPr fontId="0" type="noConversion"/>
  <conditionalFormatting sqref="E46:G47 E10:G25 E49:G63 E29:G39">
    <cfRule type="cellIs" dxfId="65" priority="11" stopIfTrue="1" operator="equal">
      <formula>0</formula>
    </cfRule>
  </conditionalFormatting>
  <conditionalFormatting sqref="E8:G8">
    <cfRule type="cellIs" dxfId="64" priority="9" stopIfTrue="1" operator="equal">
      <formula>0</formula>
    </cfRule>
  </conditionalFormatting>
  <conditionalFormatting sqref="E9:G9">
    <cfRule type="cellIs" dxfId="63" priority="8" stopIfTrue="1" operator="equal">
      <formula>0</formula>
    </cfRule>
  </conditionalFormatting>
  <conditionalFormatting sqref="E48:G48">
    <cfRule type="cellIs" dxfId="62" priority="7" stopIfTrue="1" operator="equal">
      <formula>0</formula>
    </cfRule>
  </conditionalFormatting>
  <conditionalFormatting sqref="E41:G45">
    <cfRule type="cellIs" dxfId="61" priority="6" stopIfTrue="1" operator="equal">
      <formula>0</formula>
    </cfRule>
  </conditionalFormatting>
  <conditionalFormatting sqref="E40:G40">
    <cfRule type="cellIs" dxfId="60" priority="5" stopIfTrue="1" operator="equal">
      <formula>0</formula>
    </cfRule>
  </conditionalFormatting>
  <conditionalFormatting sqref="E6:G6">
    <cfRule type="cellIs" dxfId="59" priority="3" stopIfTrue="1" operator="equal">
      <formula>0</formula>
    </cfRule>
  </conditionalFormatting>
  <conditionalFormatting sqref="E7:G7">
    <cfRule type="cellIs" dxfId="58" priority="2" stopIfTrue="1" operator="equal">
      <formula>0</formula>
    </cfRule>
  </conditionalFormatting>
  <conditionalFormatting sqref="E26:G28">
    <cfRule type="cellIs" dxfId="57" priority="1" stopIfTrue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48" fitToWidth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66"/>
  <sheetViews>
    <sheetView zoomScale="140" zoomScaleNormal="140" workbookViewId="0">
      <selection activeCell="C52" sqref="C52"/>
    </sheetView>
  </sheetViews>
  <sheetFormatPr defaultRowHeight="15" x14ac:dyDescent="0.25"/>
  <cols>
    <col min="1" max="1" width="14.85546875" customWidth="1"/>
    <col min="2" max="2" width="12.5703125" customWidth="1"/>
    <col min="3" max="3" width="9.7109375" style="1" customWidth="1"/>
    <col min="4" max="4" width="36.140625" customWidth="1"/>
    <col min="5" max="7" width="9.7109375" customWidth="1"/>
  </cols>
  <sheetData>
    <row r="1" spans="1:9" ht="20.25" customHeight="1" x14ac:dyDescent="0.3">
      <c r="A1" s="976" t="s">
        <v>86</v>
      </c>
      <c r="B1" s="976"/>
      <c r="C1" s="976"/>
      <c r="D1" s="976"/>
      <c r="E1" s="976"/>
      <c r="F1" s="976"/>
      <c r="G1" s="976"/>
      <c r="H1" s="15"/>
      <c r="I1" s="16"/>
    </row>
    <row r="2" spans="1:9" s="31" customFormat="1" ht="13.5" customHeight="1" x14ac:dyDescent="0.25">
      <c r="A2" s="30" t="s">
        <v>23</v>
      </c>
      <c r="C2" s="32"/>
      <c r="D2" s="28"/>
      <c r="E2" s="977" t="s">
        <v>115</v>
      </c>
      <c r="F2" s="977"/>
      <c r="G2" s="977"/>
      <c r="H2" s="28"/>
      <c r="I2" s="29"/>
    </row>
    <row r="3" spans="1:9" x14ac:dyDescent="0.25">
      <c r="A3" s="978" t="s">
        <v>18</v>
      </c>
      <c r="B3" s="978"/>
      <c r="C3" s="978"/>
      <c r="D3" s="978"/>
      <c r="E3" s="978"/>
      <c r="F3" s="978"/>
      <c r="G3" s="978"/>
      <c r="H3" s="17"/>
      <c r="I3" s="16"/>
    </row>
    <row r="4" spans="1:9" ht="15.75" thickBot="1" x14ac:dyDescent="0.3">
      <c r="A4" s="3"/>
      <c r="B4" s="18"/>
      <c r="C4" s="18"/>
      <c r="D4" s="18"/>
      <c r="E4" s="15"/>
      <c r="F4" s="15"/>
      <c r="G4" s="15"/>
      <c r="H4" s="15"/>
      <c r="I4" s="16"/>
    </row>
    <row r="5" spans="1:9" ht="27" thickTop="1" thickBot="1" x14ac:dyDescent="0.3">
      <c r="A5" s="47" t="s">
        <v>1</v>
      </c>
      <c r="B5" s="36" t="s">
        <v>2</v>
      </c>
      <c r="C5" s="621" t="s">
        <v>3</v>
      </c>
      <c r="D5" s="34" t="s">
        <v>4</v>
      </c>
      <c r="E5" s="47" t="s">
        <v>5</v>
      </c>
      <c r="F5" s="48" t="s">
        <v>6</v>
      </c>
      <c r="G5" s="49" t="s">
        <v>7</v>
      </c>
      <c r="H5" s="632" t="s">
        <v>147</v>
      </c>
      <c r="I5" s="5"/>
    </row>
    <row r="6" spans="1:9" x14ac:dyDescent="0.25">
      <c r="A6" s="40" t="s">
        <v>111</v>
      </c>
      <c r="B6" s="43" t="s">
        <v>110</v>
      </c>
      <c r="C6" s="46">
        <v>1998</v>
      </c>
      <c r="D6" s="498" t="s">
        <v>31</v>
      </c>
      <c r="E6" s="19">
        <v>43</v>
      </c>
      <c r="F6" s="83">
        <f t="shared" ref="F6:F40" si="0">E6*1.5</f>
        <v>64.5</v>
      </c>
      <c r="G6" s="750">
        <v>1</v>
      </c>
      <c r="H6" s="15">
        <v>6</v>
      </c>
      <c r="I6" s="16"/>
    </row>
    <row r="7" spans="1:9" x14ac:dyDescent="0.25">
      <c r="A7" s="39" t="s">
        <v>104</v>
      </c>
      <c r="B7" s="64" t="s">
        <v>105</v>
      </c>
      <c r="C7" s="65">
        <v>1997</v>
      </c>
      <c r="D7" s="488" t="s">
        <v>99</v>
      </c>
      <c r="E7" s="8">
        <v>41</v>
      </c>
      <c r="F7" s="84">
        <f t="shared" si="0"/>
        <v>61.5</v>
      </c>
      <c r="G7" s="742">
        <v>2</v>
      </c>
      <c r="H7" s="15">
        <v>4</v>
      </c>
      <c r="I7" s="16"/>
    </row>
    <row r="8" spans="1:9" x14ac:dyDescent="0.25">
      <c r="A8" s="39" t="s">
        <v>22</v>
      </c>
      <c r="B8" s="42" t="s">
        <v>10</v>
      </c>
      <c r="C8" s="45">
        <v>1995</v>
      </c>
      <c r="D8" s="485" t="s">
        <v>31</v>
      </c>
      <c r="E8" s="8">
        <v>40</v>
      </c>
      <c r="F8" s="84">
        <f t="shared" si="0"/>
        <v>60</v>
      </c>
      <c r="G8" s="738">
        <v>3</v>
      </c>
      <c r="H8" s="15">
        <v>1</v>
      </c>
      <c r="I8" s="16"/>
    </row>
    <row r="9" spans="1:9" x14ac:dyDescent="0.25">
      <c r="A9" s="39" t="s">
        <v>106</v>
      </c>
      <c r="B9" s="42" t="s">
        <v>12</v>
      </c>
      <c r="C9" s="45">
        <v>1996</v>
      </c>
      <c r="D9" s="619" t="s">
        <v>107</v>
      </c>
      <c r="E9" s="8">
        <v>38</v>
      </c>
      <c r="F9" s="84">
        <f t="shared" si="0"/>
        <v>57</v>
      </c>
      <c r="G9" s="738">
        <v>4</v>
      </c>
      <c r="H9" s="15">
        <v>11</v>
      </c>
      <c r="I9" s="16"/>
    </row>
    <row r="10" spans="1:9" x14ac:dyDescent="0.25">
      <c r="A10" s="637" t="s">
        <v>148</v>
      </c>
      <c r="B10" s="753" t="s">
        <v>141</v>
      </c>
      <c r="C10" s="761">
        <v>1999</v>
      </c>
      <c r="D10" s="485" t="s">
        <v>31</v>
      </c>
      <c r="E10" s="8">
        <v>38</v>
      </c>
      <c r="F10" s="84">
        <f t="shared" si="0"/>
        <v>57</v>
      </c>
      <c r="G10" s="755">
        <v>5</v>
      </c>
      <c r="H10" s="15">
        <v>12</v>
      </c>
      <c r="I10" s="16"/>
    </row>
    <row r="11" spans="1:9" x14ac:dyDescent="0.25">
      <c r="A11" s="39" t="s">
        <v>24</v>
      </c>
      <c r="B11" s="650" t="s">
        <v>25</v>
      </c>
      <c r="C11" s="652">
        <v>1997</v>
      </c>
      <c r="D11" s="485" t="s">
        <v>23</v>
      </c>
      <c r="E11" s="8">
        <v>36</v>
      </c>
      <c r="F11" s="84">
        <f t="shared" si="0"/>
        <v>54</v>
      </c>
      <c r="G11" s="738">
        <v>6</v>
      </c>
      <c r="H11" s="15">
        <v>2</v>
      </c>
      <c r="I11" s="16"/>
    </row>
    <row r="12" spans="1:9" x14ac:dyDescent="0.25">
      <c r="A12" s="39" t="s">
        <v>140</v>
      </c>
      <c r="B12" s="489" t="s">
        <v>141</v>
      </c>
      <c r="C12" s="490">
        <v>1996</v>
      </c>
      <c r="D12" s="488" t="s">
        <v>142</v>
      </c>
      <c r="E12" s="8">
        <v>36</v>
      </c>
      <c r="F12" s="84">
        <f t="shared" si="0"/>
        <v>54</v>
      </c>
      <c r="G12" s="755">
        <v>7</v>
      </c>
      <c r="H12" s="15">
        <v>10</v>
      </c>
      <c r="I12" s="16"/>
    </row>
    <row r="13" spans="1:9" x14ac:dyDescent="0.25">
      <c r="A13" s="39" t="s">
        <v>26</v>
      </c>
      <c r="B13" s="758" t="s">
        <v>9</v>
      </c>
      <c r="C13" s="759">
        <v>1998</v>
      </c>
      <c r="D13" s="743" t="s">
        <v>23</v>
      </c>
      <c r="E13" s="8">
        <v>35</v>
      </c>
      <c r="F13" s="84">
        <f t="shared" si="0"/>
        <v>52.5</v>
      </c>
      <c r="G13" s="738">
        <v>8</v>
      </c>
      <c r="H13" s="15">
        <v>3</v>
      </c>
      <c r="I13" s="16"/>
    </row>
    <row r="14" spans="1:9" x14ac:dyDescent="0.25">
      <c r="A14" s="40" t="s">
        <v>72</v>
      </c>
      <c r="B14" s="42" t="s">
        <v>73</v>
      </c>
      <c r="C14" s="45">
        <v>1996</v>
      </c>
      <c r="D14" s="486" t="s">
        <v>31</v>
      </c>
      <c r="E14" s="8">
        <v>34</v>
      </c>
      <c r="F14" s="84">
        <f t="shared" si="0"/>
        <v>51</v>
      </c>
      <c r="G14" s="755">
        <v>9</v>
      </c>
      <c r="H14" s="15">
        <v>5</v>
      </c>
      <c r="I14" s="16"/>
    </row>
    <row r="15" spans="1:9" x14ac:dyDescent="0.25">
      <c r="A15" s="39" t="s">
        <v>74</v>
      </c>
      <c r="B15" s="42" t="s">
        <v>11</v>
      </c>
      <c r="C15" s="45">
        <v>1998</v>
      </c>
      <c r="D15" s="486" t="s">
        <v>23</v>
      </c>
      <c r="E15" s="8">
        <v>33</v>
      </c>
      <c r="F15" s="84">
        <f t="shared" si="0"/>
        <v>49.5</v>
      </c>
      <c r="G15" s="738">
        <v>10</v>
      </c>
      <c r="H15" s="15">
        <v>9</v>
      </c>
      <c r="I15" s="16"/>
    </row>
    <row r="16" spans="1:9" x14ac:dyDescent="0.25">
      <c r="A16" s="39" t="s">
        <v>150</v>
      </c>
      <c r="B16" s="42" t="s">
        <v>151</v>
      </c>
      <c r="C16" s="45">
        <v>1996</v>
      </c>
      <c r="D16" s="486" t="s">
        <v>154</v>
      </c>
      <c r="E16" s="8">
        <v>32</v>
      </c>
      <c r="F16" s="84">
        <f t="shared" si="0"/>
        <v>48</v>
      </c>
      <c r="G16" s="755">
        <v>11</v>
      </c>
      <c r="H16" s="15">
        <v>7</v>
      </c>
      <c r="I16" s="16"/>
    </row>
    <row r="17" spans="1:9" x14ac:dyDescent="0.25">
      <c r="A17" s="521" t="s">
        <v>152</v>
      </c>
      <c r="B17" s="762" t="s">
        <v>10</v>
      </c>
      <c r="C17" s="763">
        <v>1997</v>
      </c>
      <c r="D17" s="486" t="s">
        <v>154</v>
      </c>
      <c r="E17" s="8">
        <v>32</v>
      </c>
      <c r="F17" s="84">
        <f t="shared" si="0"/>
        <v>48</v>
      </c>
      <c r="G17" s="742">
        <v>12</v>
      </c>
      <c r="H17" s="15">
        <v>17</v>
      </c>
      <c r="I17" s="16"/>
    </row>
    <row r="18" spans="1:9" x14ac:dyDescent="0.25">
      <c r="A18" s="635" t="s">
        <v>131</v>
      </c>
      <c r="B18" s="636" t="s">
        <v>25</v>
      </c>
      <c r="C18" s="116">
        <v>1998</v>
      </c>
      <c r="D18" s="487" t="s">
        <v>23</v>
      </c>
      <c r="E18" s="8">
        <v>29</v>
      </c>
      <c r="F18" s="84">
        <f t="shared" si="0"/>
        <v>43.5</v>
      </c>
      <c r="G18" s="738">
        <v>13</v>
      </c>
      <c r="H18" s="15">
        <v>13</v>
      </c>
      <c r="I18" s="16"/>
    </row>
    <row r="19" spans="1:9" x14ac:dyDescent="0.25">
      <c r="A19" s="39" t="s">
        <v>100</v>
      </c>
      <c r="B19" s="64" t="s">
        <v>101</v>
      </c>
      <c r="C19" s="65">
        <v>1997</v>
      </c>
      <c r="D19" s="491" t="s">
        <v>99</v>
      </c>
      <c r="E19" s="8">
        <v>25</v>
      </c>
      <c r="F19" s="84">
        <f t="shared" si="0"/>
        <v>37.5</v>
      </c>
      <c r="G19" s="738">
        <v>14</v>
      </c>
      <c r="H19" s="15">
        <v>19</v>
      </c>
      <c r="I19" s="16"/>
    </row>
    <row r="20" spans="1:9" x14ac:dyDescent="0.25">
      <c r="A20" s="39" t="s">
        <v>143</v>
      </c>
      <c r="B20" s="64" t="s">
        <v>71</v>
      </c>
      <c r="C20" s="65">
        <v>1996</v>
      </c>
      <c r="D20" s="491" t="s">
        <v>142</v>
      </c>
      <c r="E20" s="8">
        <v>24</v>
      </c>
      <c r="F20" s="84">
        <f t="shared" si="0"/>
        <v>36</v>
      </c>
      <c r="G20" s="755">
        <v>15</v>
      </c>
      <c r="H20" s="15">
        <v>23</v>
      </c>
      <c r="I20" s="16"/>
    </row>
    <row r="21" spans="1:9" x14ac:dyDescent="0.25">
      <c r="A21" s="757" t="s">
        <v>102</v>
      </c>
      <c r="B21" s="751" t="s">
        <v>103</v>
      </c>
      <c r="C21" s="752">
        <v>1995</v>
      </c>
      <c r="D21" s="492" t="s">
        <v>99</v>
      </c>
      <c r="E21" s="8">
        <v>23</v>
      </c>
      <c r="F21" s="84">
        <f t="shared" si="0"/>
        <v>34.5</v>
      </c>
      <c r="G21" s="738">
        <v>16</v>
      </c>
      <c r="H21" s="15">
        <v>22</v>
      </c>
      <c r="I21" s="16"/>
    </row>
    <row r="22" spans="1:9" x14ac:dyDescent="0.25">
      <c r="A22" s="39" t="s">
        <v>93</v>
      </c>
      <c r="B22" s="42" t="s">
        <v>94</v>
      </c>
      <c r="C22" s="45">
        <v>1995</v>
      </c>
      <c r="D22" s="486" t="s">
        <v>95</v>
      </c>
      <c r="E22" s="8">
        <v>23</v>
      </c>
      <c r="F22" s="84">
        <f t="shared" si="0"/>
        <v>34.5</v>
      </c>
      <c r="G22" s="755">
        <v>17</v>
      </c>
      <c r="H22" s="15">
        <v>24</v>
      </c>
      <c r="I22" s="16"/>
    </row>
    <row r="23" spans="1:9" x14ac:dyDescent="0.25">
      <c r="A23" s="39" t="s">
        <v>113</v>
      </c>
      <c r="B23" s="42" t="s">
        <v>8</v>
      </c>
      <c r="C23" s="45">
        <v>1995</v>
      </c>
      <c r="D23" s="654" t="s">
        <v>107</v>
      </c>
      <c r="E23" s="8">
        <v>23</v>
      </c>
      <c r="F23" s="84">
        <f t="shared" si="0"/>
        <v>34.5</v>
      </c>
      <c r="G23" s="742">
        <v>18</v>
      </c>
      <c r="H23" s="15">
        <v>30</v>
      </c>
      <c r="I23" s="16"/>
    </row>
    <row r="24" spans="1:9" x14ac:dyDescent="0.25">
      <c r="A24" s="39" t="s">
        <v>144</v>
      </c>
      <c r="B24" s="64" t="s">
        <v>145</v>
      </c>
      <c r="C24" s="66">
        <v>1997</v>
      </c>
      <c r="D24" s="488" t="s">
        <v>142</v>
      </c>
      <c r="E24" s="8">
        <v>22</v>
      </c>
      <c r="F24" s="84">
        <f t="shared" si="0"/>
        <v>33</v>
      </c>
      <c r="G24" s="738">
        <v>19</v>
      </c>
      <c r="H24" s="15">
        <v>26</v>
      </c>
      <c r="I24" s="16"/>
    </row>
    <row r="25" spans="1:9" x14ac:dyDescent="0.25">
      <c r="A25" s="744" t="s">
        <v>159</v>
      </c>
      <c r="B25" s="636" t="s">
        <v>84</v>
      </c>
      <c r="C25" s="116">
        <v>1997</v>
      </c>
      <c r="D25" s="495" t="s">
        <v>163</v>
      </c>
      <c r="E25" s="8">
        <v>21</v>
      </c>
      <c r="F25" s="84">
        <f t="shared" si="0"/>
        <v>31.5</v>
      </c>
      <c r="G25" s="738">
        <v>20</v>
      </c>
      <c r="H25" s="15">
        <v>14</v>
      </c>
      <c r="I25" s="16"/>
    </row>
    <row r="26" spans="1:9" x14ac:dyDescent="0.25">
      <c r="A26" s="39" t="s">
        <v>109</v>
      </c>
      <c r="B26" s="764" t="s">
        <v>110</v>
      </c>
      <c r="C26" s="765">
        <v>1996</v>
      </c>
      <c r="D26" s="488" t="s">
        <v>99</v>
      </c>
      <c r="E26" s="8">
        <v>21</v>
      </c>
      <c r="F26" s="84">
        <f t="shared" si="0"/>
        <v>31.5</v>
      </c>
      <c r="G26" s="755">
        <v>21</v>
      </c>
      <c r="H26" s="15">
        <v>16</v>
      </c>
      <c r="I26" s="16"/>
    </row>
    <row r="27" spans="1:9" x14ac:dyDescent="0.25">
      <c r="A27" s="39" t="s">
        <v>97</v>
      </c>
      <c r="B27" s="650" t="s">
        <v>98</v>
      </c>
      <c r="C27" s="652">
        <v>1995</v>
      </c>
      <c r="D27" s="487" t="s">
        <v>95</v>
      </c>
      <c r="E27" s="8">
        <v>21</v>
      </c>
      <c r="F27" s="84">
        <f t="shared" si="0"/>
        <v>31.5</v>
      </c>
      <c r="G27" s="738">
        <v>22</v>
      </c>
      <c r="H27" s="15">
        <v>21</v>
      </c>
      <c r="I27" s="16"/>
    </row>
    <row r="28" spans="1:9" x14ac:dyDescent="0.25">
      <c r="A28" s="39" t="s">
        <v>96</v>
      </c>
      <c r="B28" s="650" t="s">
        <v>11</v>
      </c>
      <c r="C28" s="652">
        <v>1996</v>
      </c>
      <c r="D28" s="486" t="s">
        <v>95</v>
      </c>
      <c r="E28" s="8">
        <v>21</v>
      </c>
      <c r="F28" s="84">
        <f t="shared" si="0"/>
        <v>31.5</v>
      </c>
      <c r="G28" s="755">
        <v>23</v>
      </c>
      <c r="H28" s="15">
        <v>27</v>
      </c>
      <c r="I28" s="16"/>
    </row>
    <row r="29" spans="1:9" x14ac:dyDescent="0.25">
      <c r="A29" s="642" t="s">
        <v>166</v>
      </c>
      <c r="B29" s="643" t="s">
        <v>29</v>
      </c>
      <c r="C29" s="252">
        <v>1998</v>
      </c>
      <c r="D29" s="639" t="s">
        <v>165</v>
      </c>
      <c r="E29" s="8">
        <v>20</v>
      </c>
      <c r="F29" s="84">
        <f t="shared" si="0"/>
        <v>30</v>
      </c>
      <c r="G29" s="742">
        <v>24</v>
      </c>
      <c r="H29" s="15">
        <v>20</v>
      </c>
      <c r="I29" s="16"/>
    </row>
    <row r="30" spans="1:9" x14ac:dyDescent="0.25">
      <c r="A30" s="40" t="s">
        <v>157</v>
      </c>
      <c r="B30" s="68" t="s">
        <v>8</v>
      </c>
      <c r="C30" s="66">
        <v>1997</v>
      </c>
      <c r="D30" s="491" t="s">
        <v>142</v>
      </c>
      <c r="E30" s="8">
        <v>20</v>
      </c>
      <c r="F30" s="84">
        <f t="shared" si="0"/>
        <v>30</v>
      </c>
      <c r="G30" s="738">
        <v>25</v>
      </c>
      <c r="H30" s="15">
        <v>32</v>
      </c>
      <c r="I30" s="16"/>
    </row>
    <row r="31" spans="1:9" x14ac:dyDescent="0.25">
      <c r="A31" s="635" t="s">
        <v>164</v>
      </c>
      <c r="B31" s="636" t="s">
        <v>141</v>
      </c>
      <c r="C31" s="116">
        <v>1997</v>
      </c>
      <c r="D31" s="495" t="s">
        <v>165</v>
      </c>
      <c r="E31" s="8">
        <v>19</v>
      </c>
      <c r="F31" s="84">
        <f t="shared" si="0"/>
        <v>28.5</v>
      </c>
      <c r="G31" s="742">
        <v>26</v>
      </c>
      <c r="H31" s="15">
        <v>25</v>
      </c>
      <c r="I31" s="16"/>
    </row>
    <row r="32" spans="1:9" x14ac:dyDescent="0.25">
      <c r="A32" s="642" t="s">
        <v>167</v>
      </c>
      <c r="B32" s="643" t="s">
        <v>73</v>
      </c>
      <c r="C32" s="235">
        <v>1995</v>
      </c>
      <c r="D32" s="494" t="s">
        <v>165</v>
      </c>
      <c r="E32" s="8">
        <v>17</v>
      </c>
      <c r="F32" s="84">
        <f t="shared" si="0"/>
        <v>25.5</v>
      </c>
      <c r="G32" s="738">
        <v>27</v>
      </c>
      <c r="H32" s="15">
        <v>28</v>
      </c>
      <c r="I32" s="16"/>
    </row>
    <row r="33" spans="1:9" x14ac:dyDescent="0.25">
      <c r="A33" s="39" t="s">
        <v>158</v>
      </c>
      <c r="B33" s="42" t="s">
        <v>25</v>
      </c>
      <c r="C33" s="45">
        <v>1995</v>
      </c>
      <c r="D33" s="486" t="s">
        <v>95</v>
      </c>
      <c r="E33" s="8">
        <v>17</v>
      </c>
      <c r="F33" s="84">
        <f t="shared" si="0"/>
        <v>25.5</v>
      </c>
      <c r="G33" s="738">
        <v>28</v>
      </c>
      <c r="H33" s="15">
        <v>29</v>
      </c>
      <c r="I33" s="16"/>
    </row>
    <row r="34" spans="1:9" x14ac:dyDescent="0.25">
      <c r="A34" s="40" t="s">
        <v>108</v>
      </c>
      <c r="B34" s="43" t="s">
        <v>27</v>
      </c>
      <c r="C34" s="46">
        <v>1995</v>
      </c>
      <c r="D34" s="619" t="s">
        <v>107</v>
      </c>
      <c r="E34" s="8">
        <v>16</v>
      </c>
      <c r="F34" s="84">
        <f t="shared" si="0"/>
        <v>24</v>
      </c>
      <c r="G34" s="755">
        <v>29</v>
      </c>
      <c r="H34" s="15">
        <v>8</v>
      </c>
      <c r="I34" s="16"/>
    </row>
    <row r="35" spans="1:9" x14ac:dyDescent="0.25">
      <c r="A35" s="39" t="s">
        <v>153</v>
      </c>
      <c r="B35" s="42" t="s">
        <v>84</v>
      </c>
      <c r="C35" s="45">
        <v>1998</v>
      </c>
      <c r="D35" s="487" t="s">
        <v>154</v>
      </c>
      <c r="E35" s="8">
        <v>16</v>
      </c>
      <c r="F35" s="84">
        <f t="shared" si="0"/>
        <v>24</v>
      </c>
      <c r="G35" s="738">
        <v>30</v>
      </c>
      <c r="H35" s="15">
        <v>17</v>
      </c>
      <c r="I35" s="16"/>
    </row>
    <row r="36" spans="1:9" x14ac:dyDescent="0.25">
      <c r="A36" s="635" t="s">
        <v>160</v>
      </c>
      <c r="B36" s="636" t="s">
        <v>71</v>
      </c>
      <c r="C36" s="116">
        <v>1997</v>
      </c>
      <c r="D36" s="495" t="s">
        <v>163</v>
      </c>
      <c r="E36" s="8">
        <v>15</v>
      </c>
      <c r="F36" s="84">
        <f t="shared" si="0"/>
        <v>22.5</v>
      </c>
      <c r="G36" s="755">
        <v>31</v>
      </c>
      <c r="H36" s="15">
        <v>15</v>
      </c>
      <c r="I36" s="16"/>
    </row>
    <row r="37" spans="1:9" x14ac:dyDescent="0.25">
      <c r="A37" s="635" t="s">
        <v>162</v>
      </c>
      <c r="B37" s="636" t="s">
        <v>146</v>
      </c>
      <c r="C37" s="116">
        <v>1997</v>
      </c>
      <c r="D37" s="639" t="s">
        <v>163</v>
      </c>
      <c r="E37" s="11">
        <v>14</v>
      </c>
      <c r="F37" s="84">
        <f t="shared" si="0"/>
        <v>21</v>
      </c>
      <c r="G37" s="742">
        <v>32</v>
      </c>
      <c r="H37" s="15">
        <v>31</v>
      </c>
      <c r="I37" s="16"/>
    </row>
    <row r="38" spans="1:9" x14ac:dyDescent="0.25">
      <c r="A38" s="637" t="s">
        <v>161</v>
      </c>
      <c r="B38" s="638" t="s">
        <v>84</v>
      </c>
      <c r="C38" s="110">
        <v>1998</v>
      </c>
      <c r="D38" s="644" t="s">
        <v>163</v>
      </c>
      <c r="E38" s="11">
        <v>9</v>
      </c>
      <c r="F38" s="84">
        <f t="shared" si="0"/>
        <v>13.5</v>
      </c>
      <c r="G38" s="738">
        <v>33</v>
      </c>
      <c r="H38" s="15">
        <v>33</v>
      </c>
      <c r="I38" s="16"/>
    </row>
    <row r="39" spans="1:9" x14ac:dyDescent="0.25">
      <c r="A39" s="39" t="s">
        <v>112</v>
      </c>
      <c r="B39" s="42" t="s">
        <v>28</v>
      </c>
      <c r="C39" s="45">
        <v>1995</v>
      </c>
      <c r="D39" s="619" t="s">
        <v>107</v>
      </c>
      <c r="E39" s="8"/>
      <c r="F39" s="84">
        <f t="shared" si="0"/>
        <v>0</v>
      </c>
      <c r="G39" s="738">
        <v>34</v>
      </c>
      <c r="H39" s="15"/>
      <c r="I39" s="16"/>
    </row>
    <row r="40" spans="1:9" x14ac:dyDescent="0.25">
      <c r="A40" s="39"/>
      <c r="B40" s="42"/>
      <c r="C40" s="45"/>
      <c r="D40" s="60"/>
      <c r="E40" s="8"/>
      <c r="F40" s="84">
        <f t="shared" si="0"/>
        <v>0</v>
      </c>
      <c r="G40" s="10"/>
      <c r="H40" s="15"/>
      <c r="I40" s="16"/>
    </row>
    <row r="41" spans="1:9" x14ac:dyDescent="0.25">
      <c r="A41" s="39"/>
      <c r="B41" s="63"/>
      <c r="C41" s="45"/>
      <c r="D41" s="59"/>
      <c r="E41" s="8"/>
      <c r="F41" s="84">
        <f t="shared" ref="F41:F62" si="1">E41*1.5</f>
        <v>0</v>
      </c>
      <c r="G41" s="10"/>
      <c r="H41" s="15"/>
      <c r="I41" s="16"/>
    </row>
    <row r="42" spans="1:9" x14ac:dyDescent="0.25">
      <c r="A42" s="40"/>
      <c r="B42" s="43"/>
      <c r="C42" s="46"/>
      <c r="D42" s="58"/>
      <c r="E42" s="8"/>
      <c r="F42" s="84">
        <f t="shared" si="1"/>
        <v>0</v>
      </c>
      <c r="G42" s="10"/>
      <c r="H42" s="15"/>
      <c r="I42" s="16"/>
    </row>
    <row r="43" spans="1:9" x14ac:dyDescent="0.25">
      <c r="A43" s="53"/>
      <c r="B43" s="62"/>
      <c r="C43" s="50"/>
      <c r="D43" s="87"/>
      <c r="E43" s="8"/>
      <c r="F43" s="84">
        <f t="shared" si="1"/>
        <v>0</v>
      </c>
      <c r="G43" s="10"/>
      <c r="H43" s="15"/>
      <c r="I43" s="16"/>
    </row>
    <row r="44" spans="1:9" x14ac:dyDescent="0.25">
      <c r="A44" s="337" t="s">
        <v>168</v>
      </c>
      <c r="B44" s="336" t="s">
        <v>11</v>
      </c>
      <c r="C44" s="335">
        <v>1997</v>
      </c>
      <c r="D44" s="724" t="s">
        <v>169</v>
      </c>
      <c r="E44" s="8">
        <v>36</v>
      </c>
      <c r="F44" s="84">
        <f t="shared" si="1"/>
        <v>54</v>
      </c>
      <c r="G44" s="10"/>
      <c r="H44" s="15"/>
      <c r="I44" s="16"/>
    </row>
    <row r="45" spans="1:9" x14ac:dyDescent="0.25">
      <c r="A45" s="331" t="s">
        <v>170</v>
      </c>
      <c r="B45" s="330" t="s">
        <v>28</v>
      </c>
      <c r="C45" s="285">
        <v>1998</v>
      </c>
      <c r="D45" s="724" t="s">
        <v>169</v>
      </c>
      <c r="E45" s="8">
        <v>38</v>
      </c>
      <c r="F45" s="84">
        <f t="shared" si="1"/>
        <v>57</v>
      </c>
      <c r="G45" s="10"/>
      <c r="H45" s="15"/>
      <c r="I45" s="16"/>
    </row>
    <row r="46" spans="1:9" x14ac:dyDescent="0.25">
      <c r="A46" s="331" t="s">
        <v>171</v>
      </c>
      <c r="B46" s="330" t="s">
        <v>11</v>
      </c>
      <c r="C46" s="285">
        <v>1995</v>
      </c>
      <c r="D46" s="724" t="s">
        <v>169</v>
      </c>
      <c r="E46" s="8">
        <v>25</v>
      </c>
      <c r="F46" s="84">
        <f t="shared" si="1"/>
        <v>37.5</v>
      </c>
      <c r="G46" s="10"/>
      <c r="H46" s="15"/>
      <c r="I46" s="16"/>
    </row>
    <row r="47" spans="1:9" x14ac:dyDescent="0.25">
      <c r="A47" s="725" t="s">
        <v>172</v>
      </c>
      <c r="B47" s="726" t="s">
        <v>141</v>
      </c>
      <c r="C47" s="285">
        <v>1999</v>
      </c>
      <c r="D47" s="724" t="s">
        <v>169</v>
      </c>
      <c r="E47" s="8">
        <v>18</v>
      </c>
      <c r="F47" s="84">
        <f t="shared" si="1"/>
        <v>27</v>
      </c>
      <c r="G47" s="10"/>
      <c r="H47" s="15"/>
      <c r="I47" s="16"/>
    </row>
    <row r="48" spans="1:9" x14ac:dyDescent="0.25">
      <c r="A48" s="331" t="s">
        <v>173</v>
      </c>
      <c r="B48" s="330" t="s">
        <v>174</v>
      </c>
      <c r="C48" s="335">
        <v>1996</v>
      </c>
      <c r="D48" s="722" t="s">
        <v>169</v>
      </c>
      <c r="E48" s="27">
        <v>18</v>
      </c>
      <c r="F48" s="84">
        <f t="shared" si="1"/>
        <v>27</v>
      </c>
      <c r="G48" s="10"/>
      <c r="H48" s="15"/>
      <c r="I48" s="16"/>
    </row>
    <row r="49" spans="1:9" x14ac:dyDescent="0.25">
      <c r="A49" s="39"/>
      <c r="B49" s="63"/>
      <c r="C49" s="45"/>
      <c r="D49" s="59"/>
      <c r="E49" s="8"/>
      <c r="F49" s="84">
        <f t="shared" si="1"/>
        <v>0</v>
      </c>
      <c r="G49" s="10"/>
      <c r="H49" s="15"/>
      <c r="I49" s="16"/>
    </row>
    <row r="50" spans="1:9" x14ac:dyDescent="0.25">
      <c r="A50" s="40"/>
      <c r="B50" s="68"/>
      <c r="C50" s="66"/>
      <c r="D50" s="52"/>
      <c r="E50" s="8"/>
      <c r="F50" s="84">
        <f t="shared" si="1"/>
        <v>0</v>
      </c>
      <c r="G50" s="10"/>
      <c r="H50" s="15"/>
      <c r="I50" s="16"/>
    </row>
    <row r="51" spans="1:9" x14ac:dyDescent="0.25">
      <c r="A51" s="39"/>
      <c r="B51" s="42"/>
      <c r="C51" s="45"/>
      <c r="D51" s="58"/>
      <c r="E51" s="8"/>
      <c r="F51" s="84">
        <f t="shared" si="1"/>
        <v>0</v>
      </c>
      <c r="G51" s="10"/>
      <c r="H51" s="15"/>
      <c r="I51" s="16"/>
    </row>
    <row r="52" spans="1:9" x14ac:dyDescent="0.25">
      <c r="A52" s="39"/>
      <c r="B52" s="42"/>
      <c r="C52" s="45"/>
      <c r="D52" s="58"/>
      <c r="E52" s="8"/>
      <c r="F52" s="84">
        <f t="shared" si="1"/>
        <v>0</v>
      </c>
      <c r="G52" s="10"/>
      <c r="H52" s="15"/>
      <c r="I52" s="16"/>
    </row>
    <row r="53" spans="1:9" x14ac:dyDescent="0.25">
      <c r="A53" s="39"/>
      <c r="B53" s="42"/>
      <c r="C53" s="45"/>
      <c r="D53" s="59"/>
      <c r="E53" s="8"/>
      <c r="F53" s="84">
        <f t="shared" si="1"/>
        <v>0</v>
      </c>
      <c r="G53" s="10"/>
      <c r="H53" s="15"/>
      <c r="I53" s="16"/>
    </row>
    <row r="54" spans="1:9" x14ac:dyDescent="0.25">
      <c r="A54" s="39"/>
      <c r="B54" s="64"/>
      <c r="C54" s="65"/>
      <c r="D54" s="55"/>
      <c r="E54" s="8"/>
      <c r="F54" s="84">
        <f t="shared" si="1"/>
        <v>0</v>
      </c>
      <c r="G54" s="10"/>
      <c r="H54" s="15"/>
      <c r="I54" s="16"/>
    </row>
    <row r="55" spans="1:9" x14ac:dyDescent="0.25">
      <c r="A55" s="39"/>
      <c r="B55" s="42"/>
      <c r="C55" s="45"/>
      <c r="D55" s="59"/>
      <c r="E55" s="8"/>
      <c r="F55" s="84">
        <f t="shared" si="1"/>
        <v>0</v>
      </c>
      <c r="G55" s="10"/>
      <c r="H55" s="15"/>
      <c r="I55" s="16"/>
    </row>
    <row r="56" spans="1:9" x14ac:dyDescent="0.25">
      <c r="A56" s="39"/>
      <c r="B56" s="42"/>
      <c r="C56" s="45"/>
      <c r="D56" s="59"/>
      <c r="E56" s="8"/>
      <c r="F56" s="84">
        <f t="shared" si="1"/>
        <v>0</v>
      </c>
      <c r="G56" s="10"/>
      <c r="H56" s="15"/>
      <c r="I56" s="16"/>
    </row>
    <row r="57" spans="1:9" x14ac:dyDescent="0.25">
      <c r="A57" s="39"/>
      <c r="B57" s="42"/>
      <c r="C57" s="45"/>
      <c r="D57" s="59"/>
      <c r="E57" s="8"/>
      <c r="F57" s="84">
        <f t="shared" si="1"/>
        <v>0</v>
      </c>
      <c r="G57" s="10"/>
      <c r="H57" s="15"/>
      <c r="I57" s="16"/>
    </row>
    <row r="58" spans="1:9" x14ac:dyDescent="0.25">
      <c r="A58" s="39"/>
      <c r="B58" s="42"/>
      <c r="C58" s="45"/>
      <c r="D58" s="59"/>
      <c r="E58" s="8"/>
      <c r="F58" s="84">
        <f t="shared" si="1"/>
        <v>0</v>
      </c>
      <c r="G58" s="10"/>
      <c r="H58" s="15"/>
      <c r="I58" s="16"/>
    </row>
    <row r="59" spans="1:9" x14ac:dyDescent="0.25">
      <c r="A59" s="53"/>
      <c r="B59" s="62"/>
      <c r="C59" s="50"/>
      <c r="D59" s="56"/>
      <c r="E59" s="8"/>
      <c r="F59" s="84">
        <f t="shared" si="1"/>
        <v>0</v>
      </c>
      <c r="G59" s="10"/>
      <c r="H59" s="15"/>
      <c r="I59" s="16"/>
    </row>
    <row r="60" spans="1:9" x14ac:dyDescent="0.25">
      <c r="A60" s="53"/>
      <c r="B60" s="62"/>
      <c r="C60" s="50"/>
      <c r="D60" s="56"/>
      <c r="E60" s="8"/>
      <c r="F60" s="84">
        <f t="shared" si="1"/>
        <v>0</v>
      </c>
      <c r="G60" s="10"/>
      <c r="H60" s="15"/>
      <c r="I60" s="16"/>
    </row>
    <row r="61" spans="1:9" x14ac:dyDescent="0.25">
      <c r="A61" s="39"/>
      <c r="B61" s="42"/>
      <c r="C61" s="45"/>
      <c r="D61" s="59"/>
      <c r="E61" s="8"/>
      <c r="F61" s="84">
        <f t="shared" si="1"/>
        <v>0</v>
      </c>
      <c r="G61" s="10"/>
      <c r="H61" s="15"/>
      <c r="I61" s="16"/>
    </row>
    <row r="62" spans="1:9" x14ac:dyDescent="0.25">
      <c r="A62" s="39"/>
      <c r="B62" s="42"/>
      <c r="C62" s="45"/>
      <c r="D62" s="55"/>
      <c r="E62" s="8"/>
      <c r="F62" s="84">
        <f t="shared" si="1"/>
        <v>0</v>
      </c>
      <c r="G62" s="10"/>
      <c r="H62" s="15"/>
      <c r="I62" s="16"/>
    </row>
    <row r="63" spans="1:9" ht="15.75" thickBot="1" x14ac:dyDescent="0.3">
      <c r="A63" s="70"/>
      <c r="B63" s="71"/>
      <c r="C63" s="72"/>
      <c r="D63" s="73"/>
      <c r="E63" s="12"/>
      <c r="F63" s="94"/>
      <c r="G63" s="13"/>
      <c r="H63" s="15"/>
      <c r="I63" s="16"/>
    </row>
    <row r="64" spans="1:9" ht="15.75" thickTop="1" x14ac:dyDescent="0.25">
      <c r="A64" s="15"/>
      <c r="B64" s="15"/>
      <c r="C64" s="24"/>
      <c r="D64" s="15"/>
      <c r="E64" s="15"/>
      <c r="F64" s="15"/>
      <c r="G64" s="15"/>
      <c r="H64" s="15"/>
      <c r="I64" s="16"/>
    </row>
    <row r="65" spans="1:9" x14ac:dyDescent="0.25">
      <c r="A65" s="23"/>
      <c r="B65" s="14" t="s">
        <v>19</v>
      </c>
      <c r="C65" s="24"/>
      <c r="D65" s="23"/>
      <c r="E65" s="2"/>
      <c r="F65" s="2"/>
      <c r="G65" s="2"/>
      <c r="H65" s="2"/>
      <c r="I65" s="24"/>
    </row>
    <row r="66" spans="1:9" x14ac:dyDescent="0.25">
      <c r="A66" s="15"/>
      <c r="B66" s="15"/>
      <c r="C66" s="24"/>
      <c r="D66" s="15"/>
      <c r="E66" s="15"/>
      <c r="F66" s="15"/>
      <c r="G66" s="15"/>
      <c r="H66" s="15"/>
      <c r="I66" s="16"/>
    </row>
  </sheetData>
  <sortState ref="A6:H40">
    <sortCondition descending="1" ref="F6:F40"/>
    <sortCondition ref="H6:H40"/>
  </sortState>
  <mergeCells count="3">
    <mergeCell ref="A1:G1"/>
    <mergeCell ref="E2:G2"/>
    <mergeCell ref="A3:G3"/>
  </mergeCells>
  <phoneticPr fontId="0" type="noConversion"/>
  <pageMargins left="1.299212598425197" right="0.70866141732283472" top="0.78740157480314965" bottom="0.78740157480314965" header="0.31496062992125984" footer="0.31496062992125984"/>
  <pageSetup paperSize="9" scale="76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74"/>
  <sheetViews>
    <sheetView zoomScale="120" zoomScaleNormal="120" workbookViewId="0">
      <selection activeCell="A4" sqref="A4:P4"/>
    </sheetView>
  </sheetViews>
  <sheetFormatPr defaultRowHeight="15" x14ac:dyDescent="0.25"/>
  <cols>
    <col min="1" max="1" width="15.7109375" style="193" customWidth="1"/>
    <col min="2" max="2" width="13" style="193" customWidth="1"/>
    <col min="3" max="3" width="7.5703125" style="193" customWidth="1"/>
    <col min="4" max="4" width="29.140625" style="193" customWidth="1"/>
    <col min="5" max="12" width="5" style="193" customWidth="1"/>
    <col min="13" max="14" width="8.5703125" style="193" customWidth="1"/>
    <col min="15" max="15" width="11.140625" style="193" customWidth="1"/>
    <col min="16" max="16" width="8.5703125" style="193" customWidth="1"/>
    <col min="17" max="17" width="6.140625" style="193" customWidth="1"/>
    <col min="18" max="16384" width="9.140625" style="193"/>
  </cols>
  <sheetData>
    <row r="1" spans="1:19" x14ac:dyDescent="0.25">
      <c r="A1" s="1002" t="s">
        <v>90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002"/>
      <c r="M1" s="1002"/>
      <c r="N1" s="1002"/>
      <c r="O1" s="1002"/>
      <c r="P1" s="1002"/>
    </row>
    <row r="2" spans="1:19" x14ac:dyDescent="0.25">
      <c r="A2" s="1002"/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1002"/>
      <c r="M2" s="1002"/>
      <c r="N2" s="1002"/>
      <c r="O2" s="1002"/>
      <c r="P2" s="1002"/>
    </row>
    <row r="3" spans="1:19" ht="16.5" x14ac:dyDescent="0.3">
      <c r="A3" s="1003" t="s">
        <v>67</v>
      </c>
      <c r="B3" s="1004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</row>
    <row r="4" spans="1:19" ht="16.5" x14ac:dyDescent="0.3">
      <c r="A4" s="1004" t="s">
        <v>114</v>
      </c>
      <c r="B4" s="1004"/>
      <c r="C4" s="1004"/>
      <c r="D4" s="1004"/>
      <c r="E4" s="1004"/>
      <c r="F4" s="1004"/>
      <c r="G4" s="1004"/>
      <c r="H4" s="1004"/>
      <c r="I4" s="1004"/>
      <c r="J4" s="1004"/>
      <c r="K4" s="1004"/>
      <c r="L4" s="1004"/>
      <c r="M4" s="1004"/>
      <c r="N4" s="1004"/>
      <c r="O4" s="1004"/>
      <c r="P4" s="1004"/>
    </row>
    <row r="5" spans="1:19" ht="16.5" x14ac:dyDescent="0.3">
      <c r="A5" s="1003" t="s">
        <v>66</v>
      </c>
      <c r="B5" s="1004"/>
      <c r="C5" s="1004"/>
      <c r="D5" s="1004"/>
      <c r="E5" s="1004"/>
      <c r="F5" s="1004"/>
      <c r="G5" s="1004"/>
      <c r="H5" s="1004"/>
      <c r="I5" s="1004"/>
      <c r="J5" s="1004"/>
      <c r="K5" s="1004"/>
      <c r="L5" s="1004"/>
      <c r="M5" s="1004"/>
      <c r="N5" s="1004"/>
      <c r="O5" s="1004"/>
      <c r="P5" s="1004"/>
    </row>
    <row r="6" spans="1:19" ht="15.75" thickBot="1" x14ac:dyDescent="0.3"/>
    <row r="7" spans="1:19" ht="15.75" thickBot="1" x14ac:dyDescent="0.3">
      <c r="A7" s="400" t="s">
        <v>1</v>
      </c>
      <c r="B7" s="399" t="s">
        <v>2</v>
      </c>
      <c r="C7" s="399" t="s">
        <v>59</v>
      </c>
      <c r="D7" s="398" t="s">
        <v>4</v>
      </c>
      <c r="E7" s="1005" t="s">
        <v>65</v>
      </c>
      <c r="F7" s="1006"/>
      <c r="G7" s="1005" t="s">
        <v>57</v>
      </c>
      <c r="H7" s="1006"/>
      <c r="I7" s="1005" t="s">
        <v>64</v>
      </c>
      <c r="J7" s="1006"/>
      <c r="K7" s="1005" t="s">
        <v>63</v>
      </c>
      <c r="L7" s="1006"/>
      <c r="M7" s="397" t="s">
        <v>42</v>
      </c>
      <c r="N7" s="396" t="s">
        <v>7</v>
      </c>
      <c r="O7" s="300" t="s">
        <v>54</v>
      </c>
      <c r="P7" s="1007" t="s">
        <v>62</v>
      </c>
      <c r="Q7" s="989" t="s">
        <v>52</v>
      </c>
    </row>
    <row r="8" spans="1:19" ht="15.75" thickBot="1" x14ac:dyDescent="0.3">
      <c r="A8" s="395"/>
      <c r="B8" s="616"/>
      <c r="C8" s="617"/>
      <c r="D8" s="393"/>
      <c r="E8" s="392" t="s">
        <v>51</v>
      </c>
      <c r="F8" s="392" t="s">
        <v>50</v>
      </c>
      <c r="G8" s="389" t="s">
        <v>51</v>
      </c>
      <c r="H8" s="388" t="s">
        <v>50</v>
      </c>
      <c r="I8" s="391" t="s">
        <v>51</v>
      </c>
      <c r="J8" s="390" t="s">
        <v>50</v>
      </c>
      <c r="K8" s="389" t="s">
        <v>51</v>
      </c>
      <c r="L8" s="388" t="s">
        <v>50</v>
      </c>
      <c r="M8" s="387" t="s">
        <v>49</v>
      </c>
      <c r="N8" s="386" t="s">
        <v>49</v>
      </c>
      <c r="O8" s="289" t="s">
        <v>48</v>
      </c>
      <c r="P8" s="1007"/>
      <c r="Q8" s="990"/>
      <c r="R8" s="309"/>
    </row>
    <row r="9" spans="1:19" ht="15.75" thickBot="1" x14ac:dyDescent="0.3">
      <c r="A9" s="40" t="s">
        <v>93</v>
      </c>
      <c r="B9" s="43" t="s">
        <v>94</v>
      </c>
      <c r="C9" s="46">
        <v>1995</v>
      </c>
      <c r="D9" s="498" t="s">
        <v>95</v>
      </c>
      <c r="E9" s="583">
        <v>21</v>
      </c>
      <c r="F9" s="540">
        <v>31.5</v>
      </c>
      <c r="G9" s="541">
        <v>8.3000000000000007</v>
      </c>
      <c r="H9" s="584">
        <v>51</v>
      </c>
      <c r="I9" s="585">
        <v>13</v>
      </c>
      <c r="J9" s="542">
        <v>39</v>
      </c>
      <c r="K9" s="586">
        <v>23</v>
      </c>
      <c r="L9" s="587">
        <v>34.5</v>
      </c>
      <c r="M9" s="343">
        <f t="shared" ref="M9:M32" si="0">(F9+H9+J9+L9)</f>
        <v>156</v>
      </c>
      <c r="N9" s="323">
        <f>RANK(M9,$M$9:$M$44)</f>
        <v>24</v>
      </c>
      <c r="O9" s="982">
        <f>(M9+M10+M11+M12)</f>
        <v>621</v>
      </c>
      <c r="P9" s="1001">
        <v>475</v>
      </c>
      <c r="Q9" s="986">
        <f>RANK(P9,$P$9:$P$44)</f>
        <v>9</v>
      </c>
    </row>
    <row r="10" spans="1:19" ht="15.75" thickBot="1" x14ac:dyDescent="0.3">
      <c r="A10" s="39" t="s">
        <v>96</v>
      </c>
      <c r="B10" s="42" t="s">
        <v>11</v>
      </c>
      <c r="C10" s="45">
        <v>1996</v>
      </c>
      <c r="D10" s="485" t="s">
        <v>95</v>
      </c>
      <c r="E10" s="588">
        <v>20</v>
      </c>
      <c r="F10" s="546">
        <v>30</v>
      </c>
      <c r="G10" s="547">
        <v>8.4</v>
      </c>
      <c r="H10" s="589">
        <v>53</v>
      </c>
      <c r="I10" s="590">
        <v>12</v>
      </c>
      <c r="J10" s="591">
        <v>36</v>
      </c>
      <c r="K10" s="592">
        <v>21</v>
      </c>
      <c r="L10" s="593">
        <v>31.5</v>
      </c>
      <c r="M10" s="343">
        <f t="shared" si="0"/>
        <v>150.5</v>
      </c>
      <c r="N10" s="323">
        <f t="shared" ref="N10:N43" si="1">RANK(M10,$M$9:$M$44)</f>
        <v>27</v>
      </c>
      <c r="O10" s="982"/>
      <c r="P10" s="1001"/>
      <c r="Q10" s="987"/>
    </row>
    <row r="11" spans="1:19" ht="15.75" thickBot="1" x14ac:dyDescent="0.3">
      <c r="A11" s="39" t="s">
        <v>97</v>
      </c>
      <c r="B11" s="42" t="s">
        <v>98</v>
      </c>
      <c r="C11" s="45">
        <v>1995</v>
      </c>
      <c r="D11" s="485" t="s">
        <v>95</v>
      </c>
      <c r="E11" s="588">
        <v>24</v>
      </c>
      <c r="F11" s="546">
        <v>36</v>
      </c>
      <c r="G11" s="547">
        <v>8.4</v>
      </c>
      <c r="H11" s="589">
        <v>53</v>
      </c>
      <c r="I11" s="590">
        <v>16</v>
      </c>
      <c r="J11" s="591">
        <v>48</v>
      </c>
      <c r="K11" s="592">
        <v>21</v>
      </c>
      <c r="L11" s="593">
        <v>31.5</v>
      </c>
      <c r="M11" s="343">
        <f t="shared" si="0"/>
        <v>168.5</v>
      </c>
      <c r="N11" s="323">
        <f t="shared" si="1"/>
        <v>21</v>
      </c>
      <c r="O11" s="982"/>
      <c r="P11" s="1001"/>
      <c r="Q11" s="987"/>
      <c r="S11" s="242"/>
    </row>
    <row r="12" spans="1:19" ht="15.75" thickBot="1" x14ac:dyDescent="0.3">
      <c r="A12" s="499" t="s">
        <v>158</v>
      </c>
      <c r="B12" s="500" t="s">
        <v>25</v>
      </c>
      <c r="C12" s="501">
        <v>1995</v>
      </c>
      <c r="D12" s="487" t="s">
        <v>95</v>
      </c>
      <c r="E12" s="577">
        <v>23</v>
      </c>
      <c r="F12" s="534">
        <v>34.5</v>
      </c>
      <c r="G12" s="536">
        <v>8.1</v>
      </c>
      <c r="H12" s="578">
        <v>47</v>
      </c>
      <c r="I12" s="579">
        <v>13</v>
      </c>
      <c r="J12" s="580">
        <v>39</v>
      </c>
      <c r="K12" s="581">
        <v>17</v>
      </c>
      <c r="L12" s="582">
        <v>25.5</v>
      </c>
      <c r="M12" s="357">
        <f t="shared" si="0"/>
        <v>146</v>
      </c>
      <c r="N12" s="323">
        <f t="shared" si="1"/>
        <v>29</v>
      </c>
      <c r="O12" s="982"/>
      <c r="P12" s="1001"/>
      <c r="Q12" s="988"/>
    </row>
    <row r="13" spans="1:19" ht="15.75" customHeight="1" thickBot="1" x14ac:dyDescent="0.3">
      <c r="A13" s="40" t="s">
        <v>109</v>
      </c>
      <c r="B13" s="503" t="s">
        <v>110</v>
      </c>
      <c r="C13" s="504">
        <v>1996</v>
      </c>
      <c r="D13" s="505" t="s">
        <v>99</v>
      </c>
      <c r="E13" s="583">
        <v>26</v>
      </c>
      <c r="F13" s="540">
        <v>39</v>
      </c>
      <c r="G13" s="541">
        <v>8.8000000000000007</v>
      </c>
      <c r="H13" s="584">
        <v>61</v>
      </c>
      <c r="I13" s="585">
        <v>17</v>
      </c>
      <c r="J13" s="542">
        <v>51</v>
      </c>
      <c r="K13" s="594">
        <v>21</v>
      </c>
      <c r="L13" s="587">
        <v>31.5</v>
      </c>
      <c r="M13" s="343">
        <f t="shared" si="0"/>
        <v>182.5</v>
      </c>
      <c r="N13" s="323">
        <f t="shared" si="1"/>
        <v>16</v>
      </c>
      <c r="O13" s="982">
        <f>(M13+M14+M15+M16)</f>
        <v>758.5</v>
      </c>
      <c r="P13" s="1001">
        <v>591.5</v>
      </c>
      <c r="Q13" s="986">
        <f t="shared" ref="Q13" si="2">RANK(P13,$P$9:$P$44)</f>
        <v>3</v>
      </c>
    </row>
    <row r="14" spans="1:19" ht="15.75" customHeight="1" thickBot="1" x14ac:dyDescent="0.3">
      <c r="A14" s="39" t="s">
        <v>100</v>
      </c>
      <c r="B14" s="489" t="s">
        <v>101</v>
      </c>
      <c r="C14" s="490">
        <v>1997</v>
      </c>
      <c r="D14" s="488" t="s">
        <v>99</v>
      </c>
      <c r="E14" s="588">
        <v>28</v>
      </c>
      <c r="F14" s="546">
        <v>42</v>
      </c>
      <c r="G14" s="547">
        <v>7.6</v>
      </c>
      <c r="H14" s="589">
        <v>37</v>
      </c>
      <c r="I14" s="590">
        <v>19</v>
      </c>
      <c r="J14" s="591">
        <v>57</v>
      </c>
      <c r="K14" s="592">
        <v>25</v>
      </c>
      <c r="L14" s="593">
        <v>37.5</v>
      </c>
      <c r="M14" s="343">
        <f t="shared" si="0"/>
        <v>173.5</v>
      </c>
      <c r="N14" s="323">
        <f t="shared" si="1"/>
        <v>19</v>
      </c>
      <c r="O14" s="982"/>
      <c r="P14" s="1001"/>
      <c r="Q14" s="987"/>
    </row>
    <row r="15" spans="1:19" ht="15.75" customHeight="1" thickBot="1" x14ac:dyDescent="0.3">
      <c r="A15" s="39" t="s">
        <v>102</v>
      </c>
      <c r="B15" s="489" t="s">
        <v>103</v>
      </c>
      <c r="C15" s="490">
        <v>1995</v>
      </c>
      <c r="D15" s="488" t="s">
        <v>99</v>
      </c>
      <c r="E15" s="588">
        <v>29</v>
      </c>
      <c r="F15" s="546">
        <v>43.5</v>
      </c>
      <c r="G15" s="547">
        <v>7.5</v>
      </c>
      <c r="H15" s="589">
        <v>35</v>
      </c>
      <c r="I15" s="590">
        <v>18</v>
      </c>
      <c r="J15" s="591">
        <v>54</v>
      </c>
      <c r="K15" s="592">
        <v>23</v>
      </c>
      <c r="L15" s="593">
        <v>34.5</v>
      </c>
      <c r="M15" s="357">
        <f t="shared" si="0"/>
        <v>167</v>
      </c>
      <c r="N15" s="323">
        <f t="shared" si="1"/>
        <v>22</v>
      </c>
      <c r="O15" s="982"/>
      <c r="P15" s="1001"/>
      <c r="Q15" s="987"/>
    </row>
    <row r="16" spans="1:19" ht="15.75" customHeight="1" thickBot="1" x14ac:dyDescent="0.3">
      <c r="A16" s="499" t="s">
        <v>104</v>
      </c>
      <c r="B16" s="506" t="s">
        <v>105</v>
      </c>
      <c r="C16" s="507">
        <v>1997</v>
      </c>
      <c r="D16" s="508" t="s">
        <v>99</v>
      </c>
      <c r="E16" s="577">
        <v>40</v>
      </c>
      <c r="F16" s="534">
        <v>60</v>
      </c>
      <c r="G16" s="536">
        <v>8.3000000000000007</v>
      </c>
      <c r="H16" s="578">
        <v>51</v>
      </c>
      <c r="I16" s="579">
        <v>21</v>
      </c>
      <c r="J16" s="580">
        <v>63</v>
      </c>
      <c r="K16" s="581">
        <v>41</v>
      </c>
      <c r="L16" s="582">
        <v>61.5</v>
      </c>
      <c r="M16" s="343">
        <f t="shared" si="0"/>
        <v>235.5</v>
      </c>
      <c r="N16" s="323">
        <f t="shared" si="1"/>
        <v>4</v>
      </c>
      <c r="O16" s="982"/>
      <c r="P16" s="1001"/>
      <c r="Q16" s="988"/>
    </row>
    <row r="17" spans="1:17" ht="15.75" customHeight="1" thickBot="1" x14ac:dyDescent="0.3">
      <c r="A17" s="40" t="s">
        <v>22</v>
      </c>
      <c r="B17" s="43" t="s">
        <v>10</v>
      </c>
      <c r="C17" s="46">
        <v>1995</v>
      </c>
      <c r="D17" s="502" t="s">
        <v>31</v>
      </c>
      <c r="E17" s="583">
        <v>52</v>
      </c>
      <c r="F17" s="540">
        <v>78</v>
      </c>
      <c r="G17" s="541">
        <v>8.5</v>
      </c>
      <c r="H17" s="584">
        <v>55</v>
      </c>
      <c r="I17" s="585">
        <v>24</v>
      </c>
      <c r="J17" s="542">
        <v>72</v>
      </c>
      <c r="K17" s="544">
        <v>40</v>
      </c>
      <c r="L17" s="587">
        <v>60</v>
      </c>
      <c r="M17" s="343">
        <f t="shared" si="0"/>
        <v>265</v>
      </c>
      <c r="N17" s="716">
        <f t="shared" si="1"/>
        <v>1</v>
      </c>
      <c r="O17" s="982">
        <f>(M17+M18+M19+M20)</f>
        <v>918</v>
      </c>
      <c r="P17" s="1001">
        <v>724.5</v>
      </c>
      <c r="Q17" s="986">
        <f t="shared" ref="Q17" si="3">RANK(P17,$P$9:$P$44)</f>
        <v>1</v>
      </c>
    </row>
    <row r="18" spans="1:17" ht="15.75" customHeight="1" thickBot="1" x14ac:dyDescent="0.3">
      <c r="A18" s="39" t="s">
        <v>72</v>
      </c>
      <c r="B18" s="42" t="s">
        <v>73</v>
      </c>
      <c r="C18" s="45">
        <v>1996</v>
      </c>
      <c r="D18" s="486" t="s">
        <v>31</v>
      </c>
      <c r="E18" s="588">
        <v>36</v>
      </c>
      <c r="F18" s="546">
        <v>54</v>
      </c>
      <c r="G18" s="547">
        <v>8.8000000000000007</v>
      </c>
      <c r="H18" s="589">
        <v>61</v>
      </c>
      <c r="I18" s="590">
        <v>22</v>
      </c>
      <c r="J18" s="591">
        <v>66</v>
      </c>
      <c r="K18" s="592">
        <v>34</v>
      </c>
      <c r="L18" s="593">
        <v>51</v>
      </c>
      <c r="M18" s="343">
        <f t="shared" si="0"/>
        <v>232</v>
      </c>
      <c r="N18" s="323">
        <f t="shared" si="1"/>
        <v>5</v>
      </c>
      <c r="O18" s="982"/>
      <c r="P18" s="1001"/>
      <c r="Q18" s="987"/>
    </row>
    <row r="19" spans="1:17" ht="15.75" customHeight="1" thickBot="1" x14ac:dyDescent="0.3">
      <c r="A19" s="635" t="s">
        <v>148</v>
      </c>
      <c r="B19" s="636" t="s">
        <v>141</v>
      </c>
      <c r="C19" s="116">
        <v>1999</v>
      </c>
      <c r="D19" s="486" t="s">
        <v>31</v>
      </c>
      <c r="E19" s="588">
        <v>25</v>
      </c>
      <c r="F19" s="546">
        <v>37.5</v>
      </c>
      <c r="G19" s="547">
        <v>8</v>
      </c>
      <c r="H19" s="589">
        <v>45</v>
      </c>
      <c r="I19" s="590">
        <v>18</v>
      </c>
      <c r="J19" s="591">
        <v>54</v>
      </c>
      <c r="K19" s="550">
        <v>38</v>
      </c>
      <c r="L19" s="593">
        <v>57</v>
      </c>
      <c r="M19" s="357">
        <f t="shared" si="0"/>
        <v>193.5</v>
      </c>
      <c r="N19" s="323">
        <f t="shared" si="1"/>
        <v>12</v>
      </c>
      <c r="O19" s="982"/>
      <c r="P19" s="1001"/>
      <c r="Q19" s="987"/>
    </row>
    <row r="20" spans="1:17" ht="15.75" customHeight="1" thickBot="1" x14ac:dyDescent="0.3">
      <c r="A20" s="522" t="s">
        <v>111</v>
      </c>
      <c r="B20" s="523" t="s">
        <v>110</v>
      </c>
      <c r="C20" s="524">
        <v>1998</v>
      </c>
      <c r="D20" s="487" t="s">
        <v>31</v>
      </c>
      <c r="E20" s="577">
        <v>26</v>
      </c>
      <c r="F20" s="534">
        <v>39</v>
      </c>
      <c r="G20" s="536">
        <v>8.5</v>
      </c>
      <c r="H20" s="578">
        <v>55</v>
      </c>
      <c r="I20" s="579">
        <v>23</v>
      </c>
      <c r="J20" s="580">
        <v>69</v>
      </c>
      <c r="K20" s="581">
        <v>43</v>
      </c>
      <c r="L20" s="582">
        <v>64.5</v>
      </c>
      <c r="M20" s="343">
        <f t="shared" si="0"/>
        <v>227.5</v>
      </c>
      <c r="N20" s="323">
        <f t="shared" si="1"/>
        <v>6</v>
      </c>
      <c r="O20" s="982"/>
      <c r="P20" s="1001"/>
      <c r="Q20" s="988"/>
    </row>
    <row r="21" spans="1:17" ht="15.75" customHeight="1" thickBot="1" x14ac:dyDescent="0.3">
      <c r="A21" s="509" t="s">
        <v>106</v>
      </c>
      <c r="B21" s="510" t="s">
        <v>12</v>
      </c>
      <c r="C21" s="44">
        <v>1996</v>
      </c>
      <c r="D21" s="618" t="s">
        <v>107</v>
      </c>
      <c r="E21" s="583">
        <v>36</v>
      </c>
      <c r="F21" s="540">
        <v>54</v>
      </c>
      <c r="G21" s="541">
        <v>6.9</v>
      </c>
      <c r="H21" s="584">
        <v>29</v>
      </c>
      <c r="I21" s="585">
        <v>18</v>
      </c>
      <c r="J21" s="542">
        <v>54</v>
      </c>
      <c r="K21" s="544">
        <v>38</v>
      </c>
      <c r="L21" s="587">
        <v>57</v>
      </c>
      <c r="M21" s="343">
        <f t="shared" si="0"/>
        <v>194</v>
      </c>
      <c r="N21" s="323">
        <f t="shared" si="1"/>
        <v>11</v>
      </c>
      <c r="O21" s="982">
        <f>(M21+M22+M23+M24)</f>
        <v>541</v>
      </c>
      <c r="P21" s="997">
        <v>541</v>
      </c>
      <c r="Q21" s="986">
        <f t="shared" ref="Q21" si="4">RANK(P21,$P$9:$P$44)</f>
        <v>5</v>
      </c>
    </row>
    <row r="22" spans="1:17" ht="15.75" customHeight="1" thickBot="1" x14ac:dyDescent="0.3">
      <c r="A22" s="39" t="s">
        <v>112</v>
      </c>
      <c r="B22" s="42" t="s">
        <v>28</v>
      </c>
      <c r="C22" s="45">
        <v>1995</v>
      </c>
      <c r="D22" s="619" t="s">
        <v>107</v>
      </c>
      <c r="E22" s="588"/>
      <c r="F22" s="546"/>
      <c r="G22" s="547"/>
      <c r="H22" s="589"/>
      <c r="I22" s="590"/>
      <c r="J22" s="591"/>
      <c r="K22" s="592"/>
      <c r="L22" s="593"/>
      <c r="M22" s="357">
        <f t="shared" si="0"/>
        <v>0</v>
      </c>
      <c r="N22" s="323">
        <f t="shared" si="1"/>
        <v>34</v>
      </c>
      <c r="O22" s="982"/>
      <c r="P22" s="997"/>
      <c r="Q22" s="987"/>
    </row>
    <row r="23" spans="1:17" ht="15.75" customHeight="1" thickBot="1" x14ac:dyDescent="0.3">
      <c r="A23" s="39" t="s">
        <v>113</v>
      </c>
      <c r="B23" s="42" t="s">
        <v>8</v>
      </c>
      <c r="C23" s="45">
        <v>1995</v>
      </c>
      <c r="D23" s="619" t="s">
        <v>107</v>
      </c>
      <c r="E23" s="588">
        <v>16</v>
      </c>
      <c r="F23" s="546">
        <v>24</v>
      </c>
      <c r="G23" s="547">
        <v>7.9</v>
      </c>
      <c r="H23" s="589">
        <v>43</v>
      </c>
      <c r="I23" s="590">
        <v>14</v>
      </c>
      <c r="J23" s="591">
        <v>42</v>
      </c>
      <c r="K23" s="550">
        <v>23</v>
      </c>
      <c r="L23" s="593">
        <v>34.5</v>
      </c>
      <c r="M23" s="343">
        <f t="shared" si="0"/>
        <v>143.5</v>
      </c>
      <c r="N23" s="323">
        <f t="shared" si="1"/>
        <v>30</v>
      </c>
      <c r="O23" s="982"/>
      <c r="P23" s="997"/>
      <c r="Q23" s="987"/>
    </row>
    <row r="24" spans="1:17" ht="15.75" customHeight="1" thickBot="1" x14ac:dyDescent="0.3">
      <c r="A24" s="499" t="s">
        <v>108</v>
      </c>
      <c r="B24" s="500" t="s">
        <v>27</v>
      </c>
      <c r="C24" s="501">
        <v>1995</v>
      </c>
      <c r="D24" s="620" t="s">
        <v>107</v>
      </c>
      <c r="E24" s="577">
        <v>31</v>
      </c>
      <c r="F24" s="534">
        <v>46.5</v>
      </c>
      <c r="G24" s="536">
        <v>7.9</v>
      </c>
      <c r="H24" s="578">
        <v>43</v>
      </c>
      <c r="I24" s="579">
        <v>30</v>
      </c>
      <c r="J24" s="580">
        <v>90</v>
      </c>
      <c r="K24" s="567">
        <v>16</v>
      </c>
      <c r="L24" s="582">
        <v>24</v>
      </c>
      <c r="M24" s="343">
        <f t="shared" si="0"/>
        <v>203.5</v>
      </c>
      <c r="N24" s="323">
        <f t="shared" si="1"/>
        <v>8</v>
      </c>
      <c r="O24" s="982"/>
      <c r="P24" s="997"/>
      <c r="Q24" s="988"/>
    </row>
    <row r="25" spans="1:17" ht="15.75" customHeight="1" thickBot="1" x14ac:dyDescent="0.3">
      <c r="A25" s="40" t="s">
        <v>74</v>
      </c>
      <c r="B25" s="43" t="s">
        <v>11</v>
      </c>
      <c r="C25" s="46">
        <v>1998</v>
      </c>
      <c r="D25" s="498" t="s">
        <v>23</v>
      </c>
      <c r="E25" s="583">
        <v>36</v>
      </c>
      <c r="F25" s="540">
        <v>54</v>
      </c>
      <c r="G25" s="541">
        <v>7</v>
      </c>
      <c r="H25" s="584">
        <v>30</v>
      </c>
      <c r="I25" s="585">
        <v>23</v>
      </c>
      <c r="J25" s="540">
        <v>69</v>
      </c>
      <c r="K25" s="595">
        <v>33</v>
      </c>
      <c r="L25" s="596">
        <v>49.5</v>
      </c>
      <c r="M25" s="343">
        <f t="shared" si="0"/>
        <v>202.5</v>
      </c>
      <c r="N25" s="323">
        <f t="shared" si="1"/>
        <v>9</v>
      </c>
      <c r="O25" s="982">
        <f>(M25+M26+M27+M28)</f>
        <v>903</v>
      </c>
      <c r="P25" s="998">
        <v>710</v>
      </c>
      <c r="Q25" s="986">
        <f t="shared" ref="Q25" si="5">RANK(P25,$P$9:$P$44)</f>
        <v>2</v>
      </c>
    </row>
    <row r="26" spans="1:17" ht="15.75" customHeight="1" thickBot="1" x14ac:dyDescent="0.3">
      <c r="A26" s="39" t="s">
        <v>24</v>
      </c>
      <c r="B26" s="42" t="s">
        <v>25</v>
      </c>
      <c r="C26" s="45">
        <v>1997</v>
      </c>
      <c r="D26" s="485" t="s">
        <v>23</v>
      </c>
      <c r="E26" s="588">
        <v>43</v>
      </c>
      <c r="F26" s="546">
        <v>64.5</v>
      </c>
      <c r="G26" s="547">
        <v>8.4</v>
      </c>
      <c r="H26" s="589">
        <v>59</v>
      </c>
      <c r="I26" s="590">
        <v>26</v>
      </c>
      <c r="J26" s="546">
        <v>78</v>
      </c>
      <c r="K26" s="597">
        <v>36</v>
      </c>
      <c r="L26" s="598">
        <v>54</v>
      </c>
      <c r="M26" s="721">
        <f t="shared" si="0"/>
        <v>255.5</v>
      </c>
      <c r="N26" s="716">
        <f t="shared" si="1"/>
        <v>2</v>
      </c>
      <c r="O26" s="982"/>
      <c r="P26" s="997"/>
      <c r="Q26" s="987"/>
    </row>
    <row r="27" spans="1:17" ht="15.75" customHeight="1" thickBot="1" x14ac:dyDescent="0.3">
      <c r="A27" s="39" t="s">
        <v>26</v>
      </c>
      <c r="B27" s="42" t="s">
        <v>9</v>
      </c>
      <c r="C27" s="46">
        <v>1998</v>
      </c>
      <c r="D27" s="485" t="s">
        <v>23</v>
      </c>
      <c r="E27" s="588">
        <v>47</v>
      </c>
      <c r="F27" s="546">
        <v>70.5</v>
      </c>
      <c r="G27" s="547">
        <v>8</v>
      </c>
      <c r="H27" s="589">
        <v>45</v>
      </c>
      <c r="I27" s="590">
        <v>28</v>
      </c>
      <c r="J27" s="546">
        <v>84</v>
      </c>
      <c r="K27" s="603">
        <v>35</v>
      </c>
      <c r="L27" s="598">
        <v>52.5</v>
      </c>
      <c r="M27" s="343">
        <f t="shared" si="0"/>
        <v>252</v>
      </c>
      <c r="N27" s="716">
        <f t="shared" si="1"/>
        <v>3</v>
      </c>
      <c r="O27" s="982"/>
      <c r="P27" s="997"/>
      <c r="Q27" s="987"/>
    </row>
    <row r="28" spans="1:17" ht="15.75" customHeight="1" thickBot="1" x14ac:dyDescent="0.3">
      <c r="A28" s="626" t="s">
        <v>131</v>
      </c>
      <c r="B28" s="627" t="s">
        <v>25</v>
      </c>
      <c r="C28" s="628">
        <v>1998</v>
      </c>
      <c r="D28" s="485" t="s">
        <v>23</v>
      </c>
      <c r="E28" s="682">
        <v>31</v>
      </c>
      <c r="F28" s="647">
        <v>46.5</v>
      </c>
      <c r="G28" s="665">
        <v>8.1999999999999993</v>
      </c>
      <c r="H28" s="578">
        <v>49</v>
      </c>
      <c r="I28" s="579">
        <v>18</v>
      </c>
      <c r="J28" s="578">
        <v>54</v>
      </c>
      <c r="K28" s="703">
        <v>29</v>
      </c>
      <c r="L28" s="702">
        <v>43.5</v>
      </c>
      <c r="M28" s="357">
        <f t="shared" si="0"/>
        <v>193</v>
      </c>
      <c r="N28" s="323">
        <f t="shared" si="1"/>
        <v>13</v>
      </c>
      <c r="O28" s="982"/>
      <c r="P28" s="999"/>
      <c r="Q28" s="988"/>
    </row>
    <row r="29" spans="1:17" ht="15.75" customHeight="1" thickBot="1" x14ac:dyDescent="0.3">
      <c r="A29" s="40" t="s">
        <v>140</v>
      </c>
      <c r="B29" s="503" t="s">
        <v>141</v>
      </c>
      <c r="C29" s="504">
        <v>1996</v>
      </c>
      <c r="D29" s="505" t="s">
        <v>142</v>
      </c>
      <c r="E29" s="696">
        <v>34</v>
      </c>
      <c r="F29" s="693">
        <v>51</v>
      </c>
      <c r="G29" s="543">
        <v>8.6</v>
      </c>
      <c r="H29" s="584">
        <v>57</v>
      </c>
      <c r="I29" s="585">
        <v>12</v>
      </c>
      <c r="J29" s="584">
        <v>36</v>
      </c>
      <c r="K29" s="706">
        <v>36</v>
      </c>
      <c r="L29" s="704">
        <v>54</v>
      </c>
      <c r="M29" s="343">
        <f t="shared" si="0"/>
        <v>198</v>
      </c>
      <c r="N29" s="323">
        <f t="shared" si="1"/>
        <v>10</v>
      </c>
      <c r="O29" s="982">
        <f>(M29+M30+M31+M32)</f>
        <v>641.5</v>
      </c>
      <c r="P29" s="992">
        <v>508.5</v>
      </c>
      <c r="Q29" s="986">
        <f t="shared" ref="Q29" si="6">RANK(P29,$P$9:$P$44)</f>
        <v>7</v>
      </c>
    </row>
    <row r="30" spans="1:17" ht="15.75" customHeight="1" thickBot="1" x14ac:dyDescent="0.3">
      <c r="A30" s="39" t="s">
        <v>143</v>
      </c>
      <c r="B30" s="489" t="s">
        <v>71</v>
      </c>
      <c r="C30" s="490">
        <v>1996</v>
      </c>
      <c r="D30" s="492" t="s">
        <v>142</v>
      </c>
      <c r="E30" s="697">
        <v>21</v>
      </c>
      <c r="F30" s="694">
        <v>31.5</v>
      </c>
      <c r="G30" s="549">
        <v>8.1</v>
      </c>
      <c r="H30" s="589">
        <v>47</v>
      </c>
      <c r="I30" s="590">
        <v>15</v>
      </c>
      <c r="J30" s="589">
        <v>45</v>
      </c>
      <c r="K30" s="707">
        <v>24</v>
      </c>
      <c r="L30" s="705">
        <v>36</v>
      </c>
      <c r="M30" s="343">
        <f t="shared" si="0"/>
        <v>159.5</v>
      </c>
      <c r="N30" s="323">
        <f t="shared" si="1"/>
        <v>23</v>
      </c>
      <c r="O30" s="982"/>
      <c r="P30" s="992"/>
      <c r="Q30" s="987"/>
    </row>
    <row r="31" spans="1:17" ht="15.75" customHeight="1" thickBot="1" x14ac:dyDescent="0.3">
      <c r="A31" s="39" t="s">
        <v>144</v>
      </c>
      <c r="B31" s="489" t="s">
        <v>145</v>
      </c>
      <c r="C31" s="490">
        <v>1997</v>
      </c>
      <c r="D31" s="491" t="s">
        <v>142</v>
      </c>
      <c r="E31" s="697">
        <v>28</v>
      </c>
      <c r="F31" s="692">
        <v>42</v>
      </c>
      <c r="G31" s="549">
        <v>7.4</v>
      </c>
      <c r="H31" s="589">
        <v>34</v>
      </c>
      <c r="I31" s="590">
        <v>14</v>
      </c>
      <c r="J31" s="589">
        <v>42</v>
      </c>
      <c r="K31" s="707">
        <v>22</v>
      </c>
      <c r="L31" s="705">
        <v>33</v>
      </c>
      <c r="M31" s="343">
        <f t="shared" si="0"/>
        <v>151</v>
      </c>
      <c r="N31" s="323">
        <f t="shared" si="1"/>
        <v>26</v>
      </c>
      <c r="O31" s="982"/>
      <c r="P31" s="992"/>
      <c r="Q31" s="987"/>
    </row>
    <row r="32" spans="1:17" ht="15.75" customHeight="1" thickBot="1" x14ac:dyDescent="0.3">
      <c r="A32" s="499" t="s">
        <v>157</v>
      </c>
      <c r="B32" s="506" t="s">
        <v>8</v>
      </c>
      <c r="C32" s="507">
        <v>1997</v>
      </c>
      <c r="D32" s="488" t="s">
        <v>142</v>
      </c>
      <c r="E32" s="698">
        <v>20</v>
      </c>
      <c r="F32" s="699">
        <v>30</v>
      </c>
      <c r="G32" s="481">
        <v>7.4</v>
      </c>
      <c r="H32" s="578">
        <v>34</v>
      </c>
      <c r="I32" s="579">
        <v>13</v>
      </c>
      <c r="J32" s="578">
        <v>39</v>
      </c>
      <c r="K32" s="708">
        <v>20</v>
      </c>
      <c r="L32" s="702">
        <v>30</v>
      </c>
      <c r="M32" s="357">
        <f t="shared" si="0"/>
        <v>133</v>
      </c>
      <c r="N32" s="323">
        <f t="shared" si="1"/>
        <v>32</v>
      </c>
      <c r="O32" s="982"/>
      <c r="P32" s="992"/>
      <c r="Q32" s="988"/>
    </row>
    <row r="33" spans="1:20" ht="15.75" customHeight="1" thickBot="1" x14ac:dyDescent="0.3">
      <c r="A33" s="40" t="s">
        <v>150</v>
      </c>
      <c r="B33" s="43" t="s">
        <v>151</v>
      </c>
      <c r="C33" s="46">
        <v>1996</v>
      </c>
      <c r="D33" s="498" t="s">
        <v>154</v>
      </c>
      <c r="E33" s="696">
        <v>28</v>
      </c>
      <c r="F33" s="648">
        <v>42</v>
      </c>
      <c r="G33" s="606">
        <v>8.1999999999999993</v>
      </c>
      <c r="H33" s="607">
        <v>49</v>
      </c>
      <c r="I33" s="608">
        <v>22</v>
      </c>
      <c r="J33" s="605">
        <v>66</v>
      </c>
      <c r="K33" s="609">
        <v>32</v>
      </c>
      <c r="L33" s="596">
        <v>48</v>
      </c>
      <c r="M33" s="343">
        <f t="shared" ref="M33:M40" si="7">(F33+H33+J33+L33)</f>
        <v>205</v>
      </c>
      <c r="N33" s="323">
        <f t="shared" si="1"/>
        <v>7</v>
      </c>
      <c r="O33" s="982">
        <f>(M33+M34+M35+M36)</f>
        <v>558</v>
      </c>
      <c r="P33" s="992">
        <v>558</v>
      </c>
      <c r="Q33" s="986">
        <f t="shared" ref="Q33" si="8">RANK(P33,$P$9:$P$44)</f>
        <v>4</v>
      </c>
    </row>
    <row r="34" spans="1:20" ht="15.75" customHeight="1" thickBot="1" x14ac:dyDescent="0.3">
      <c r="A34" s="39" t="s">
        <v>152</v>
      </c>
      <c r="B34" s="42" t="s">
        <v>10</v>
      </c>
      <c r="C34" s="45">
        <v>1997</v>
      </c>
      <c r="D34" s="486" t="s">
        <v>154</v>
      </c>
      <c r="E34" s="697">
        <v>23</v>
      </c>
      <c r="F34" s="610">
        <v>34.5</v>
      </c>
      <c r="G34" s="611">
        <v>7.9</v>
      </c>
      <c r="H34" s="612">
        <v>43</v>
      </c>
      <c r="I34" s="613">
        <v>17</v>
      </c>
      <c r="J34" s="610">
        <v>51</v>
      </c>
      <c r="K34" s="614">
        <v>32</v>
      </c>
      <c r="L34" s="598">
        <v>48</v>
      </c>
      <c r="M34" s="343">
        <f t="shared" si="7"/>
        <v>176.5</v>
      </c>
      <c r="N34" s="323">
        <f t="shared" si="1"/>
        <v>17</v>
      </c>
      <c r="O34" s="982"/>
      <c r="P34" s="992"/>
      <c r="Q34" s="987"/>
    </row>
    <row r="35" spans="1:20" ht="15.75" customHeight="1" thickBot="1" x14ac:dyDescent="0.3">
      <c r="A35" s="39" t="s">
        <v>153</v>
      </c>
      <c r="B35" s="42" t="s">
        <v>84</v>
      </c>
      <c r="C35" s="46">
        <v>1998</v>
      </c>
      <c r="D35" s="485" t="s">
        <v>154</v>
      </c>
      <c r="E35" s="697">
        <v>31</v>
      </c>
      <c r="F35" s="610">
        <v>46.5</v>
      </c>
      <c r="G35" s="611">
        <v>8.8000000000000007</v>
      </c>
      <c r="H35" s="612">
        <v>61</v>
      </c>
      <c r="I35" s="613">
        <v>15</v>
      </c>
      <c r="J35" s="610">
        <v>45</v>
      </c>
      <c r="K35" s="614">
        <v>16</v>
      </c>
      <c r="L35" s="598">
        <v>24</v>
      </c>
      <c r="M35" s="343">
        <f t="shared" si="7"/>
        <v>176.5</v>
      </c>
      <c r="N35" s="323">
        <f t="shared" si="1"/>
        <v>17</v>
      </c>
      <c r="O35" s="982"/>
      <c r="P35" s="992"/>
      <c r="Q35" s="987"/>
      <c r="R35" s="384"/>
      <c r="T35" s="715"/>
    </row>
    <row r="36" spans="1:20" ht="15.75" customHeight="1" thickBot="1" x14ac:dyDescent="0.3">
      <c r="A36" s="517"/>
      <c r="B36" s="518"/>
      <c r="C36" s="519"/>
      <c r="D36" s="516"/>
      <c r="E36" s="615"/>
      <c r="F36" s="599"/>
      <c r="G36" s="481"/>
      <c r="H36" s="600"/>
      <c r="I36" s="579"/>
      <c r="J36" s="601"/>
      <c r="K36" s="709"/>
      <c r="L36" s="710"/>
      <c r="M36" s="357">
        <f t="shared" si="7"/>
        <v>0</v>
      </c>
      <c r="N36" s="323">
        <f t="shared" si="1"/>
        <v>34</v>
      </c>
      <c r="O36" s="982"/>
      <c r="P36" s="992"/>
      <c r="Q36" s="988"/>
    </row>
    <row r="37" spans="1:20" ht="15.75" customHeight="1" thickBot="1" x14ac:dyDescent="0.3">
      <c r="A37" s="637" t="s">
        <v>159</v>
      </c>
      <c r="B37" s="638" t="s">
        <v>84</v>
      </c>
      <c r="C37" s="110">
        <v>1997</v>
      </c>
      <c r="D37" s="640" t="s">
        <v>163</v>
      </c>
      <c r="E37" s="700">
        <v>30</v>
      </c>
      <c r="F37" s="605">
        <v>45</v>
      </c>
      <c r="G37" s="606">
        <v>8.6</v>
      </c>
      <c r="H37" s="607">
        <v>57</v>
      </c>
      <c r="I37" s="608">
        <v>18</v>
      </c>
      <c r="J37" s="605">
        <v>54</v>
      </c>
      <c r="K37" s="609">
        <v>21</v>
      </c>
      <c r="L37" s="596">
        <v>31.5</v>
      </c>
      <c r="M37" s="343">
        <f t="shared" si="7"/>
        <v>187.5</v>
      </c>
      <c r="N37" s="323">
        <f t="shared" si="1"/>
        <v>14</v>
      </c>
      <c r="O37" s="982">
        <f>(M37+M38+M39+M40)</f>
        <v>616</v>
      </c>
      <c r="P37" s="992">
        <v>509</v>
      </c>
      <c r="Q37" s="986">
        <f t="shared" ref="Q37" si="9">RANK(P37,$P$9:$P$44)</f>
        <v>6</v>
      </c>
    </row>
    <row r="38" spans="1:20" ht="15.75" customHeight="1" thickBot="1" x14ac:dyDescent="0.3">
      <c r="A38" s="635" t="s">
        <v>160</v>
      </c>
      <c r="B38" s="636" t="s">
        <v>71</v>
      </c>
      <c r="C38" s="116">
        <v>1997</v>
      </c>
      <c r="D38" s="495" t="s">
        <v>163</v>
      </c>
      <c r="E38" s="697">
        <v>31</v>
      </c>
      <c r="F38" s="610">
        <v>46.5</v>
      </c>
      <c r="G38" s="611">
        <v>8.5</v>
      </c>
      <c r="H38" s="612">
        <v>55</v>
      </c>
      <c r="I38" s="613">
        <v>20</v>
      </c>
      <c r="J38" s="610">
        <v>60</v>
      </c>
      <c r="K38" s="614">
        <v>15</v>
      </c>
      <c r="L38" s="598">
        <v>22.5</v>
      </c>
      <c r="M38" s="343">
        <f t="shared" si="7"/>
        <v>184</v>
      </c>
      <c r="N38" s="323">
        <f t="shared" si="1"/>
        <v>15</v>
      </c>
      <c r="O38" s="982"/>
      <c r="P38" s="992"/>
      <c r="Q38" s="987"/>
    </row>
    <row r="39" spans="1:20" ht="15.75" customHeight="1" thickBot="1" x14ac:dyDescent="0.3">
      <c r="A39" s="635" t="s">
        <v>161</v>
      </c>
      <c r="B39" s="636" t="s">
        <v>84</v>
      </c>
      <c r="C39" s="116">
        <v>1998</v>
      </c>
      <c r="D39" s="639" t="s">
        <v>163</v>
      </c>
      <c r="E39" s="697">
        <v>11</v>
      </c>
      <c r="F39" s="610">
        <v>16.5</v>
      </c>
      <c r="G39" s="611">
        <v>7.5</v>
      </c>
      <c r="H39" s="612">
        <v>35</v>
      </c>
      <c r="I39" s="613">
        <v>14</v>
      </c>
      <c r="J39" s="610">
        <v>42</v>
      </c>
      <c r="K39" s="614">
        <v>9</v>
      </c>
      <c r="L39" s="598">
        <v>13.5</v>
      </c>
      <c r="M39" s="357">
        <f t="shared" si="7"/>
        <v>107</v>
      </c>
      <c r="N39" s="323">
        <f t="shared" si="1"/>
        <v>33</v>
      </c>
      <c r="O39" s="982"/>
      <c r="P39" s="992"/>
      <c r="Q39" s="987"/>
    </row>
    <row r="40" spans="1:20" ht="15.75" customHeight="1" thickBot="1" x14ac:dyDescent="0.3">
      <c r="A40" s="626" t="s">
        <v>162</v>
      </c>
      <c r="B40" s="627" t="s">
        <v>146</v>
      </c>
      <c r="C40" s="628">
        <v>1997</v>
      </c>
      <c r="D40" s="641" t="s">
        <v>163</v>
      </c>
      <c r="E40" s="701">
        <v>19</v>
      </c>
      <c r="F40" s="695">
        <v>28.5</v>
      </c>
      <c r="G40" s="481">
        <v>7.4</v>
      </c>
      <c r="H40" s="578">
        <v>34</v>
      </c>
      <c r="I40" s="579">
        <v>18</v>
      </c>
      <c r="J40" s="578">
        <v>54</v>
      </c>
      <c r="K40" s="709">
        <v>14</v>
      </c>
      <c r="L40" s="711">
        <v>21</v>
      </c>
      <c r="M40" s="343">
        <f t="shared" si="7"/>
        <v>137.5</v>
      </c>
      <c r="N40" s="323">
        <f t="shared" si="1"/>
        <v>31</v>
      </c>
      <c r="O40" s="982"/>
      <c r="P40" s="992"/>
      <c r="Q40" s="988"/>
    </row>
    <row r="41" spans="1:20" ht="15.75" customHeight="1" thickBot="1" x14ac:dyDescent="0.3">
      <c r="A41" s="637" t="s">
        <v>164</v>
      </c>
      <c r="B41" s="638" t="s">
        <v>141</v>
      </c>
      <c r="C41" s="110">
        <v>1997</v>
      </c>
      <c r="D41" s="640" t="s">
        <v>165</v>
      </c>
      <c r="E41" s="683">
        <v>25</v>
      </c>
      <c r="F41" s="645">
        <v>37.5</v>
      </c>
      <c r="G41" s="686">
        <v>8.1</v>
      </c>
      <c r="H41" s="584">
        <v>47</v>
      </c>
      <c r="I41" s="687">
        <v>14</v>
      </c>
      <c r="J41" s="584">
        <v>42</v>
      </c>
      <c r="K41" s="712">
        <v>19</v>
      </c>
      <c r="L41" s="713">
        <v>28.5</v>
      </c>
      <c r="M41" s="343">
        <f t="shared" ref="M41:M72" si="10">(F41+H41+J41+L41)</f>
        <v>155</v>
      </c>
      <c r="N41" s="323">
        <f t="shared" si="1"/>
        <v>25</v>
      </c>
      <c r="O41" s="1000">
        <f>(M41+M42+M43+M44)</f>
        <v>477</v>
      </c>
      <c r="P41" s="994">
        <v>477</v>
      </c>
      <c r="Q41" s="986">
        <f t="shared" ref="Q41" si="11">RANK(P41,$P$9:$P$44)</f>
        <v>8</v>
      </c>
    </row>
    <row r="42" spans="1:20" ht="15.75" customHeight="1" thickBot="1" x14ac:dyDescent="0.3">
      <c r="A42" s="642" t="s">
        <v>167</v>
      </c>
      <c r="B42" s="643" t="s">
        <v>73</v>
      </c>
      <c r="C42" s="252">
        <v>1995</v>
      </c>
      <c r="D42" s="495" t="s">
        <v>165</v>
      </c>
      <c r="E42" s="684">
        <v>20</v>
      </c>
      <c r="F42" s="685">
        <v>30</v>
      </c>
      <c r="G42" s="688">
        <v>8.1999999999999993</v>
      </c>
      <c r="H42" s="689">
        <v>49</v>
      </c>
      <c r="I42" s="690">
        <v>15</v>
      </c>
      <c r="J42" s="689">
        <v>45</v>
      </c>
      <c r="K42" s="691">
        <v>17</v>
      </c>
      <c r="L42" s="714">
        <v>25.5</v>
      </c>
      <c r="M42" s="343">
        <f t="shared" si="10"/>
        <v>149.5</v>
      </c>
      <c r="N42" s="323">
        <f t="shared" si="1"/>
        <v>28</v>
      </c>
      <c r="O42" s="1000"/>
      <c r="P42" s="994"/>
      <c r="Q42" s="987"/>
    </row>
    <row r="43" spans="1:20" ht="15.75" customHeight="1" thickBot="1" x14ac:dyDescent="0.3">
      <c r="A43" s="642" t="s">
        <v>166</v>
      </c>
      <c r="B43" s="643" t="s">
        <v>29</v>
      </c>
      <c r="C43" s="252">
        <v>1998</v>
      </c>
      <c r="D43" s="495" t="s">
        <v>165</v>
      </c>
      <c r="E43" s="718">
        <v>23</v>
      </c>
      <c r="F43" s="646">
        <v>34.5</v>
      </c>
      <c r="G43" s="719">
        <v>8.3000000000000007</v>
      </c>
      <c r="H43" s="589">
        <v>51</v>
      </c>
      <c r="I43" s="720">
        <v>19</v>
      </c>
      <c r="J43" s="589">
        <v>57</v>
      </c>
      <c r="K43" s="604">
        <v>20</v>
      </c>
      <c r="L43" s="679">
        <v>30</v>
      </c>
      <c r="M43" s="343">
        <f t="shared" si="10"/>
        <v>172.5</v>
      </c>
      <c r="N43" s="323">
        <f t="shared" si="1"/>
        <v>20</v>
      </c>
      <c r="O43" s="1000"/>
      <c r="P43" s="994"/>
      <c r="Q43" s="987"/>
      <c r="R43" s="242"/>
    </row>
    <row r="44" spans="1:20" ht="15.75" customHeight="1" thickBot="1" x14ac:dyDescent="0.3">
      <c r="A44" s="322"/>
      <c r="B44" s="321"/>
      <c r="C44" s="320"/>
      <c r="D44" s="351"/>
      <c r="E44" s="615"/>
      <c r="F44" s="599"/>
      <c r="G44" s="286"/>
      <c r="H44" s="600"/>
      <c r="I44" s="579"/>
      <c r="J44" s="601"/>
      <c r="K44" s="717"/>
      <c r="L44" s="602"/>
      <c r="M44" s="357">
        <f t="shared" si="10"/>
        <v>0</v>
      </c>
      <c r="N44" s="323"/>
      <c r="O44" s="1000"/>
      <c r="P44" s="994"/>
      <c r="Q44" s="988"/>
    </row>
    <row r="45" spans="1:20" ht="15.75" customHeight="1" thickBot="1" x14ac:dyDescent="0.3">
      <c r="A45" s="247"/>
      <c r="B45" s="377"/>
      <c r="C45" s="383"/>
      <c r="D45" s="382"/>
      <c r="E45" s="372"/>
      <c r="F45" s="349"/>
      <c r="G45" s="213"/>
      <c r="H45" s="348"/>
      <c r="I45" s="347"/>
      <c r="J45" s="346"/>
      <c r="K45" s="345"/>
      <c r="L45" s="344"/>
      <c r="M45" s="343">
        <f t="shared" si="10"/>
        <v>0</v>
      </c>
      <c r="N45" s="323"/>
      <c r="O45" s="982">
        <f>(M45+M46+M47+M48)</f>
        <v>0</v>
      </c>
      <c r="P45" s="994"/>
      <c r="Q45" s="986"/>
    </row>
    <row r="46" spans="1:20" ht="15.75" customHeight="1" thickBot="1" x14ac:dyDescent="0.3">
      <c r="A46" s="53"/>
      <c r="B46" s="85"/>
      <c r="C46" s="50"/>
      <c r="D46" s="381"/>
      <c r="E46" s="350"/>
      <c r="F46" s="349"/>
      <c r="G46" s="213"/>
      <c r="H46" s="348"/>
      <c r="I46" s="347"/>
      <c r="J46" s="346"/>
      <c r="K46" s="345"/>
      <c r="L46" s="344"/>
      <c r="M46" s="343">
        <f t="shared" si="10"/>
        <v>0</v>
      </c>
      <c r="N46" s="323"/>
      <c r="O46" s="982"/>
      <c r="P46" s="994"/>
      <c r="Q46" s="987"/>
    </row>
    <row r="47" spans="1:20" ht="15.75" customHeight="1" thickBot="1" x14ac:dyDescent="0.3">
      <c r="A47" s="53"/>
      <c r="B47" s="85"/>
      <c r="C47" s="50"/>
      <c r="D47" s="380"/>
      <c r="E47" s="372"/>
      <c r="F47" s="349"/>
      <c r="G47" s="213"/>
      <c r="H47" s="348"/>
      <c r="I47" s="347"/>
      <c r="J47" s="346"/>
      <c r="K47" s="345"/>
      <c r="L47" s="344"/>
      <c r="M47" s="343">
        <f t="shared" si="10"/>
        <v>0</v>
      </c>
      <c r="N47" s="323"/>
      <c r="O47" s="982"/>
      <c r="P47" s="994"/>
      <c r="Q47" s="987"/>
    </row>
    <row r="48" spans="1:20" ht="15.75" customHeight="1" thickBot="1" x14ac:dyDescent="0.3">
      <c r="A48" s="241"/>
      <c r="B48" s="379"/>
      <c r="C48" s="239"/>
      <c r="D48" s="378"/>
      <c r="E48" s="372"/>
      <c r="F48" s="349"/>
      <c r="G48" s="213"/>
      <c r="H48" s="348"/>
      <c r="I48" s="347"/>
      <c r="J48" s="346"/>
      <c r="K48" s="345"/>
      <c r="L48" s="344"/>
      <c r="M48" s="357">
        <f t="shared" si="10"/>
        <v>0</v>
      </c>
      <c r="N48" s="323"/>
      <c r="O48" s="982"/>
      <c r="P48" s="994"/>
      <c r="Q48" s="988"/>
    </row>
    <row r="49" spans="1:18" ht="15.75" customHeight="1" thickBot="1" x14ac:dyDescent="0.3">
      <c r="A49" s="247"/>
      <c r="B49" s="377"/>
      <c r="C49" s="376"/>
      <c r="D49" s="375"/>
      <c r="E49" s="372"/>
      <c r="F49" s="349"/>
      <c r="G49" s="213"/>
      <c r="H49" s="348"/>
      <c r="I49" s="347"/>
      <c r="J49" s="346"/>
      <c r="K49" s="345"/>
      <c r="L49" s="344"/>
      <c r="M49" s="343">
        <f t="shared" si="10"/>
        <v>0</v>
      </c>
      <c r="N49" s="323"/>
      <c r="O49" s="982">
        <f>(M49+M50+M51+M52)</f>
        <v>0</v>
      </c>
      <c r="P49" s="994"/>
      <c r="Q49" s="986"/>
    </row>
    <row r="50" spans="1:18" ht="15.75" customHeight="1" thickBot="1" x14ac:dyDescent="0.3">
      <c r="A50" s="53"/>
      <c r="B50" s="54"/>
      <c r="C50" s="50"/>
      <c r="D50" s="374"/>
      <c r="E50" s="350"/>
      <c r="F50" s="349"/>
      <c r="G50" s="213"/>
      <c r="H50" s="348"/>
      <c r="I50" s="347"/>
      <c r="J50" s="346"/>
      <c r="K50" s="345"/>
      <c r="L50" s="344"/>
      <c r="M50" s="343">
        <f t="shared" si="10"/>
        <v>0</v>
      </c>
      <c r="N50" s="323"/>
      <c r="O50" s="982"/>
      <c r="P50" s="994"/>
      <c r="Q50" s="987"/>
    </row>
    <row r="51" spans="1:18" ht="15.75" customHeight="1" thickBot="1" x14ac:dyDescent="0.3">
      <c r="A51" s="53"/>
      <c r="B51" s="54"/>
      <c r="C51" s="50"/>
      <c r="D51" s="373"/>
      <c r="E51" s="372"/>
      <c r="F51" s="349"/>
      <c r="G51" s="213"/>
      <c r="H51" s="348"/>
      <c r="I51" s="347"/>
      <c r="J51" s="346"/>
      <c r="K51" s="345"/>
      <c r="L51" s="344"/>
      <c r="M51" s="343">
        <f t="shared" si="10"/>
        <v>0</v>
      </c>
      <c r="N51" s="323"/>
      <c r="O51" s="982"/>
      <c r="P51" s="994"/>
      <c r="Q51" s="987"/>
    </row>
    <row r="52" spans="1:18" ht="15.75" customHeight="1" thickBot="1" x14ac:dyDescent="0.3">
      <c r="A52" s="206"/>
      <c r="B52" s="371"/>
      <c r="C52" s="123"/>
      <c r="D52" s="370"/>
      <c r="E52" s="369"/>
      <c r="F52" s="349"/>
      <c r="G52" s="226"/>
      <c r="H52" s="368"/>
      <c r="I52" s="367"/>
      <c r="J52" s="346"/>
      <c r="K52" s="366"/>
      <c r="L52" s="344"/>
      <c r="M52" s="357">
        <f t="shared" si="10"/>
        <v>0</v>
      </c>
      <c r="N52" s="323"/>
      <c r="O52" s="982"/>
      <c r="P52" s="995"/>
      <c r="Q52" s="988"/>
      <c r="R52" s="307"/>
    </row>
    <row r="53" spans="1:18" ht="15.75" customHeight="1" thickBot="1" x14ac:dyDescent="0.3">
      <c r="A53" s="337" t="s">
        <v>168</v>
      </c>
      <c r="B53" s="336" t="s">
        <v>11</v>
      </c>
      <c r="C53" s="365">
        <v>1997</v>
      </c>
      <c r="D53" s="723" t="s">
        <v>169</v>
      </c>
      <c r="E53" s="728">
        <v>17</v>
      </c>
      <c r="F53" s="676">
        <v>25.5</v>
      </c>
      <c r="G53" s="729">
        <v>7.5</v>
      </c>
      <c r="H53" s="475">
        <v>35</v>
      </c>
      <c r="I53" s="730">
        <v>11</v>
      </c>
      <c r="J53" s="474">
        <v>33</v>
      </c>
      <c r="K53" s="364">
        <v>36</v>
      </c>
      <c r="L53" s="680">
        <v>54</v>
      </c>
      <c r="M53" s="343">
        <f t="shared" si="10"/>
        <v>147.5</v>
      </c>
      <c r="N53" s="323"/>
      <c r="O53" s="996">
        <v>0</v>
      </c>
      <c r="P53" s="991"/>
      <c r="Q53" s="986"/>
    </row>
    <row r="54" spans="1:18" ht="15.75" customHeight="1" thickBot="1" x14ac:dyDescent="0.3">
      <c r="A54" s="331" t="s">
        <v>170</v>
      </c>
      <c r="B54" s="330" t="s">
        <v>28</v>
      </c>
      <c r="C54" s="285">
        <v>1998</v>
      </c>
      <c r="D54" s="724" t="s">
        <v>169</v>
      </c>
      <c r="E54" s="731">
        <v>19</v>
      </c>
      <c r="F54" s="676">
        <v>28.5</v>
      </c>
      <c r="G54" s="732">
        <v>8</v>
      </c>
      <c r="H54" s="474">
        <v>45</v>
      </c>
      <c r="I54" s="677">
        <v>14</v>
      </c>
      <c r="J54" s="474">
        <v>42</v>
      </c>
      <c r="K54" s="363">
        <v>38</v>
      </c>
      <c r="L54" s="680">
        <v>57</v>
      </c>
      <c r="M54" s="343">
        <f t="shared" si="10"/>
        <v>172.5</v>
      </c>
      <c r="N54" s="323"/>
      <c r="O54" s="996"/>
      <c r="P54" s="992"/>
      <c r="Q54" s="987"/>
    </row>
    <row r="55" spans="1:18" ht="15.75" customHeight="1" thickBot="1" x14ac:dyDescent="0.3">
      <c r="A55" s="331" t="s">
        <v>171</v>
      </c>
      <c r="B55" s="330" t="s">
        <v>11</v>
      </c>
      <c r="C55" s="285">
        <v>1995</v>
      </c>
      <c r="D55" s="724" t="s">
        <v>169</v>
      </c>
      <c r="E55" s="731">
        <v>29</v>
      </c>
      <c r="F55" s="676">
        <v>43.5</v>
      </c>
      <c r="G55" s="732">
        <v>6.7</v>
      </c>
      <c r="H55" s="474">
        <v>27</v>
      </c>
      <c r="I55" s="677">
        <v>15</v>
      </c>
      <c r="J55" s="474">
        <v>45</v>
      </c>
      <c r="K55" s="363">
        <v>25</v>
      </c>
      <c r="L55" s="680">
        <v>37.5</v>
      </c>
      <c r="M55" s="343">
        <f t="shared" si="10"/>
        <v>153</v>
      </c>
      <c r="N55" s="323"/>
      <c r="O55" s="996"/>
      <c r="P55" s="992"/>
      <c r="Q55" s="987"/>
    </row>
    <row r="56" spans="1:18" ht="15.75" customHeight="1" thickBot="1" x14ac:dyDescent="0.3">
      <c r="A56" s="725" t="s">
        <v>172</v>
      </c>
      <c r="B56" s="726" t="s">
        <v>141</v>
      </c>
      <c r="C56" s="285">
        <v>1999</v>
      </c>
      <c r="D56" s="724" t="s">
        <v>169</v>
      </c>
      <c r="E56" s="733">
        <v>29</v>
      </c>
      <c r="F56" s="676">
        <v>43.5</v>
      </c>
      <c r="G56" s="734">
        <v>7.1</v>
      </c>
      <c r="H56" s="473">
        <v>31</v>
      </c>
      <c r="I56" s="735">
        <v>15</v>
      </c>
      <c r="J56" s="474">
        <v>45</v>
      </c>
      <c r="K56" s="362">
        <v>18</v>
      </c>
      <c r="L56" s="680">
        <v>27</v>
      </c>
      <c r="M56" s="343">
        <f t="shared" si="10"/>
        <v>146.5</v>
      </c>
      <c r="N56" s="323"/>
      <c r="O56" s="996"/>
      <c r="P56" s="993"/>
      <c r="Q56" s="988"/>
    </row>
    <row r="57" spans="1:18" ht="15.75" customHeight="1" thickBot="1" x14ac:dyDescent="0.3">
      <c r="A57" s="331" t="s">
        <v>173</v>
      </c>
      <c r="B57" s="330" t="s">
        <v>174</v>
      </c>
      <c r="C57" s="335">
        <v>1996</v>
      </c>
      <c r="D57" s="722" t="s">
        <v>169</v>
      </c>
      <c r="E57" s="728">
        <v>16</v>
      </c>
      <c r="F57" s="676">
        <v>24</v>
      </c>
      <c r="G57" s="729">
        <v>6.8</v>
      </c>
      <c r="H57" s="475">
        <v>28</v>
      </c>
      <c r="I57" s="730">
        <v>14</v>
      </c>
      <c r="J57" s="474">
        <v>42</v>
      </c>
      <c r="K57" s="736">
        <v>12</v>
      </c>
      <c r="L57" s="680">
        <v>18</v>
      </c>
      <c r="M57" s="343">
        <f t="shared" si="10"/>
        <v>112</v>
      </c>
      <c r="N57" s="323"/>
      <c r="O57" s="982">
        <v>0</v>
      </c>
      <c r="P57" s="991"/>
      <c r="Q57" s="986"/>
    </row>
    <row r="58" spans="1:18" ht="15.75" customHeight="1" thickBot="1" x14ac:dyDescent="0.3">
      <c r="A58" s="331"/>
      <c r="B58" s="330"/>
      <c r="C58" s="285"/>
      <c r="D58" s="727"/>
      <c r="E58" s="350"/>
      <c r="F58" s="349"/>
      <c r="G58" s="213"/>
      <c r="H58" s="348"/>
      <c r="I58" s="347"/>
      <c r="J58" s="346"/>
      <c r="K58" s="345"/>
      <c r="L58" s="344"/>
      <c r="M58" s="343">
        <f t="shared" si="10"/>
        <v>0</v>
      </c>
      <c r="N58" s="323"/>
      <c r="O58" s="982"/>
      <c r="P58" s="992"/>
      <c r="Q58" s="987"/>
    </row>
    <row r="59" spans="1:18" ht="15.75" customHeight="1" thickBot="1" x14ac:dyDescent="0.3">
      <c r="A59" s="331"/>
      <c r="B59" s="330"/>
      <c r="C59" s="285"/>
      <c r="D59" s="333"/>
      <c r="E59" s="350"/>
      <c r="F59" s="349"/>
      <c r="G59" s="213"/>
      <c r="H59" s="348"/>
      <c r="I59" s="347"/>
      <c r="J59" s="346"/>
      <c r="K59" s="345"/>
      <c r="L59" s="344"/>
      <c r="M59" s="357">
        <f t="shared" si="10"/>
        <v>0</v>
      </c>
      <c r="N59" s="323"/>
      <c r="O59" s="982"/>
      <c r="P59" s="992"/>
      <c r="Q59" s="987"/>
    </row>
    <row r="60" spans="1:18" ht="15.75" customHeight="1" thickBot="1" x14ac:dyDescent="0.3">
      <c r="A60" s="322"/>
      <c r="B60" s="321"/>
      <c r="C60" s="320"/>
      <c r="D60" s="342"/>
      <c r="E60" s="341"/>
      <c r="F60" s="349"/>
      <c r="G60" s="201"/>
      <c r="H60" s="340"/>
      <c r="I60" s="339"/>
      <c r="J60" s="346"/>
      <c r="K60" s="338"/>
      <c r="L60" s="344"/>
      <c r="M60" s="343">
        <f t="shared" si="10"/>
        <v>0</v>
      </c>
      <c r="N60" s="323"/>
      <c r="O60" s="982"/>
      <c r="P60" s="993"/>
      <c r="Q60" s="988"/>
    </row>
    <row r="61" spans="1:18" ht="15.75" customHeight="1" thickBot="1" x14ac:dyDescent="0.3">
      <c r="A61" s="337"/>
      <c r="B61" s="336"/>
      <c r="C61" s="335"/>
      <c r="D61" s="360"/>
      <c r="E61" s="355"/>
      <c r="F61" s="349"/>
      <c r="G61" s="218"/>
      <c r="H61" s="354"/>
      <c r="I61" s="353"/>
      <c r="J61" s="346"/>
      <c r="K61" s="352"/>
      <c r="L61" s="344"/>
      <c r="M61" s="343">
        <f t="shared" si="10"/>
        <v>0</v>
      </c>
      <c r="N61" s="323"/>
      <c r="O61" s="982">
        <f>(M61+M62+M63+M64)</f>
        <v>0</v>
      </c>
      <c r="P61" s="991"/>
      <c r="Q61" s="986"/>
    </row>
    <row r="62" spans="1:18" ht="15.75" customHeight="1" thickBot="1" x14ac:dyDescent="0.3">
      <c r="A62" s="331"/>
      <c r="B62" s="330"/>
      <c r="C62" s="285"/>
      <c r="D62" s="359"/>
      <c r="E62" s="350"/>
      <c r="F62" s="349"/>
      <c r="G62" s="213"/>
      <c r="H62" s="348"/>
      <c r="I62" s="347"/>
      <c r="J62" s="346"/>
      <c r="K62" s="345"/>
      <c r="L62" s="344"/>
      <c r="M62" s="343">
        <f t="shared" si="10"/>
        <v>0</v>
      </c>
      <c r="N62" s="323"/>
      <c r="O62" s="982"/>
      <c r="P62" s="992"/>
      <c r="Q62" s="987"/>
    </row>
    <row r="63" spans="1:18" ht="15.75" customHeight="1" thickBot="1" x14ac:dyDescent="0.3">
      <c r="A63" s="331"/>
      <c r="B63" s="330"/>
      <c r="C63" s="285"/>
      <c r="D63" s="358"/>
      <c r="E63" s="350"/>
      <c r="F63" s="349"/>
      <c r="G63" s="213"/>
      <c r="H63" s="348"/>
      <c r="I63" s="347"/>
      <c r="J63" s="346"/>
      <c r="K63" s="345"/>
      <c r="L63" s="344"/>
      <c r="M63" s="357">
        <f t="shared" si="10"/>
        <v>0</v>
      </c>
      <c r="N63" s="323"/>
      <c r="O63" s="982"/>
      <c r="P63" s="992"/>
      <c r="Q63" s="987"/>
    </row>
    <row r="64" spans="1:18" ht="15.75" customHeight="1" thickBot="1" x14ac:dyDescent="0.3">
      <c r="A64" s="322"/>
      <c r="B64" s="321"/>
      <c r="C64" s="320"/>
      <c r="D64" s="356"/>
      <c r="E64" s="341"/>
      <c r="F64" s="349"/>
      <c r="G64" s="201"/>
      <c r="H64" s="340"/>
      <c r="I64" s="339"/>
      <c r="J64" s="346"/>
      <c r="K64" s="338"/>
      <c r="L64" s="344"/>
      <c r="M64" s="343">
        <f t="shared" si="10"/>
        <v>0</v>
      </c>
      <c r="N64" s="323"/>
      <c r="O64" s="982"/>
      <c r="P64" s="993"/>
      <c r="Q64" s="988"/>
    </row>
    <row r="65" spans="1:18" ht="15.75" customHeight="1" thickBot="1" x14ac:dyDescent="0.3">
      <c r="A65" s="337"/>
      <c r="B65" s="336"/>
      <c r="C65" s="335"/>
      <c r="D65" s="334"/>
      <c r="E65" s="355"/>
      <c r="F65" s="349"/>
      <c r="G65" s="218"/>
      <c r="H65" s="354"/>
      <c r="I65" s="353"/>
      <c r="J65" s="346"/>
      <c r="K65" s="352"/>
      <c r="L65" s="344"/>
      <c r="M65" s="343">
        <f t="shared" si="10"/>
        <v>0</v>
      </c>
      <c r="N65" s="323"/>
      <c r="O65" s="982">
        <f>(M65+M66+M67+M68)</f>
        <v>0</v>
      </c>
      <c r="P65" s="991"/>
      <c r="Q65" s="986"/>
    </row>
    <row r="66" spans="1:18" ht="15.75" customHeight="1" thickBot="1" x14ac:dyDescent="0.3">
      <c r="A66" s="331"/>
      <c r="B66" s="330"/>
      <c r="C66" s="285"/>
      <c r="D66" s="351"/>
      <c r="E66" s="350"/>
      <c r="F66" s="349"/>
      <c r="G66" s="213"/>
      <c r="H66" s="348"/>
      <c r="I66" s="347"/>
      <c r="J66" s="346"/>
      <c r="K66" s="345"/>
      <c r="L66" s="344"/>
      <c r="M66" s="343">
        <f t="shared" si="10"/>
        <v>0</v>
      </c>
      <c r="N66" s="323"/>
      <c r="O66" s="982"/>
      <c r="P66" s="992"/>
      <c r="Q66" s="987"/>
    </row>
    <row r="67" spans="1:18" ht="15.75" customHeight="1" thickBot="1" x14ac:dyDescent="0.3">
      <c r="A67" s="331"/>
      <c r="B67" s="330"/>
      <c r="C67" s="285"/>
      <c r="D67" s="351"/>
      <c r="E67" s="350"/>
      <c r="F67" s="349"/>
      <c r="G67" s="213"/>
      <c r="H67" s="348"/>
      <c r="I67" s="347"/>
      <c r="J67" s="346"/>
      <c r="K67" s="345"/>
      <c r="L67" s="344"/>
      <c r="M67" s="343">
        <f t="shared" si="10"/>
        <v>0</v>
      </c>
      <c r="N67" s="323"/>
      <c r="O67" s="982"/>
      <c r="P67" s="992"/>
      <c r="Q67" s="987"/>
      <c r="R67" s="307"/>
    </row>
    <row r="68" spans="1:18" ht="15.75" customHeight="1" thickBot="1" x14ac:dyDescent="0.3">
      <c r="A68" s="322"/>
      <c r="B68" s="321"/>
      <c r="C68" s="320"/>
      <c r="D68" s="342"/>
      <c r="E68" s="341"/>
      <c r="F68" s="317"/>
      <c r="G68" s="201"/>
      <c r="H68" s="340"/>
      <c r="I68" s="339"/>
      <c r="J68" s="314"/>
      <c r="K68" s="338"/>
      <c r="L68" s="325"/>
      <c r="M68" s="311">
        <f t="shared" si="10"/>
        <v>0</v>
      </c>
      <c r="N68" s="323"/>
      <c r="O68" s="982"/>
      <c r="P68" s="993"/>
      <c r="Q68" s="988"/>
    </row>
    <row r="69" spans="1:18" ht="15.75" customHeight="1" thickBot="1" x14ac:dyDescent="0.3">
      <c r="A69" s="337"/>
      <c r="B69" s="336"/>
      <c r="C69" s="335"/>
      <c r="D69" s="334"/>
      <c r="E69" s="329"/>
      <c r="F69" s="317"/>
      <c r="G69" s="328"/>
      <c r="H69" s="327"/>
      <c r="I69" s="326"/>
      <c r="J69" s="314"/>
      <c r="K69" s="326"/>
      <c r="L69" s="325"/>
      <c r="M69" s="324">
        <f t="shared" si="10"/>
        <v>0</v>
      </c>
      <c r="N69" s="323"/>
      <c r="O69" s="982">
        <f>(M69+M70+M71+M72)</f>
        <v>0</v>
      </c>
      <c r="P69" s="983"/>
      <c r="Q69" s="986"/>
    </row>
    <row r="70" spans="1:18" ht="15.75" customHeight="1" thickBot="1" x14ac:dyDescent="0.3">
      <c r="A70" s="331"/>
      <c r="B70" s="330"/>
      <c r="C70" s="285"/>
      <c r="D70" s="333"/>
      <c r="E70" s="329"/>
      <c r="F70" s="317"/>
      <c r="G70" s="328"/>
      <c r="H70" s="327"/>
      <c r="I70" s="326"/>
      <c r="J70" s="314"/>
      <c r="K70" s="326"/>
      <c r="L70" s="325"/>
      <c r="M70" s="324">
        <f t="shared" si="10"/>
        <v>0</v>
      </c>
      <c r="N70" s="323"/>
      <c r="O70" s="982"/>
      <c r="P70" s="984"/>
      <c r="Q70" s="987"/>
      <c r="R70" s="332"/>
    </row>
    <row r="71" spans="1:18" ht="15.75" customHeight="1" thickBot="1" x14ac:dyDescent="0.3">
      <c r="A71" s="331"/>
      <c r="B71" s="330"/>
      <c r="C71" s="285"/>
      <c r="D71" s="319"/>
      <c r="E71" s="329"/>
      <c r="F71" s="317"/>
      <c r="G71" s="328"/>
      <c r="H71" s="327"/>
      <c r="I71" s="326"/>
      <c r="J71" s="314"/>
      <c r="K71" s="326"/>
      <c r="L71" s="325"/>
      <c r="M71" s="324">
        <f t="shared" si="10"/>
        <v>0</v>
      </c>
      <c r="N71" s="323"/>
      <c r="O71" s="982"/>
      <c r="P71" s="984"/>
      <c r="Q71" s="987"/>
    </row>
    <row r="72" spans="1:18" ht="15.75" customHeight="1" thickBot="1" x14ac:dyDescent="0.3">
      <c r="A72" s="322"/>
      <c r="B72" s="321"/>
      <c r="C72" s="320"/>
      <c r="D72" s="319"/>
      <c r="E72" s="318"/>
      <c r="F72" s="317"/>
      <c r="G72" s="316"/>
      <c r="H72" s="315"/>
      <c r="I72" s="313"/>
      <c r="J72" s="314"/>
      <c r="K72" s="313"/>
      <c r="L72" s="312"/>
      <c r="M72" s="311">
        <f t="shared" si="10"/>
        <v>0</v>
      </c>
      <c r="N72" s="310"/>
      <c r="O72" s="982"/>
      <c r="P72" s="985"/>
      <c r="Q72" s="988"/>
    </row>
    <row r="73" spans="1:18" x14ac:dyDescent="0.25">
      <c r="A73" s="309"/>
      <c r="D73" s="194"/>
    </row>
    <row r="74" spans="1:18" x14ac:dyDescent="0.25">
      <c r="B74" s="308"/>
      <c r="D74" s="307"/>
    </row>
  </sheetData>
  <dataConsolidate/>
  <mergeCells count="58">
    <mergeCell ref="A1:P2"/>
    <mergeCell ref="A3:P3"/>
    <mergeCell ref="A4:P4"/>
    <mergeCell ref="A5:P5"/>
    <mergeCell ref="E7:F7"/>
    <mergeCell ref="G7:H7"/>
    <mergeCell ref="I7:J7"/>
    <mergeCell ref="K7:L7"/>
    <mergeCell ref="P7:P8"/>
    <mergeCell ref="O9:O12"/>
    <mergeCell ref="P9:P12"/>
    <mergeCell ref="O13:O16"/>
    <mergeCell ref="P13:P16"/>
    <mergeCell ref="O17:O20"/>
    <mergeCell ref="P17:P20"/>
    <mergeCell ref="O33:O36"/>
    <mergeCell ref="P33:P36"/>
    <mergeCell ref="O37:O40"/>
    <mergeCell ref="P37:P40"/>
    <mergeCell ref="O41:O44"/>
    <mergeCell ref="P41:P44"/>
    <mergeCell ref="O29:O32"/>
    <mergeCell ref="P29:P32"/>
    <mergeCell ref="O21:O24"/>
    <mergeCell ref="P21:P24"/>
    <mergeCell ref="O25:O28"/>
    <mergeCell ref="P25:P28"/>
    <mergeCell ref="O65:O68"/>
    <mergeCell ref="P65:P68"/>
    <mergeCell ref="O49:O52"/>
    <mergeCell ref="P49:P52"/>
    <mergeCell ref="O53:O56"/>
    <mergeCell ref="P53:P56"/>
    <mergeCell ref="O61:O64"/>
    <mergeCell ref="P61:P64"/>
    <mergeCell ref="O57:O60"/>
    <mergeCell ref="O45:O48"/>
    <mergeCell ref="P45:P48"/>
    <mergeCell ref="Q53:Q56"/>
    <mergeCell ref="Q57:Q60"/>
    <mergeCell ref="Q61:Q64"/>
    <mergeCell ref="Q45:Q48"/>
    <mergeCell ref="O69:O72"/>
    <mergeCell ref="P69:P72"/>
    <mergeCell ref="Q69:Q72"/>
    <mergeCell ref="Q7:Q8"/>
    <mergeCell ref="Q13:Q16"/>
    <mergeCell ref="Q17:Q20"/>
    <mergeCell ref="Q21:Q24"/>
    <mergeCell ref="Q65:Q68"/>
    <mergeCell ref="Q49:Q52"/>
    <mergeCell ref="Q25:Q28"/>
    <mergeCell ref="Q29:Q32"/>
    <mergeCell ref="Q33:Q36"/>
    <mergeCell ref="Q37:Q40"/>
    <mergeCell ref="Q41:Q44"/>
    <mergeCell ref="Q9:Q12"/>
    <mergeCell ref="P57:P60"/>
  </mergeCells>
  <pageMargins left="0.70866141732283472" right="0.70866141732283472" top="0.74803149606299213" bottom="0.74803149606299213" header="0.31496062992125984" footer="0.31496062992125984"/>
  <pageSetup paperSize="9" scale="55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S67"/>
  <sheetViews>
    <sheetView tabSelected="1" zoomScale="130" zoomScaleNormal="130" workbookViewId="0">
      <selection activeCell="A4" sqref="A4:R4"/>
    </sheetView>
  </sheetViews>
  <sheetFormatPr defaultRowHeight="15" x14ac:dyDescent="0.25"/>
  <cols>
    <col min="1" max="1" width="11" style="193" customWidth="1"/>
    <col min="2" max="2" width="8.42578125" style="193" customWidth="1"/>
    <col min="3" max="3" width="7.140625" style="193" customWidth="1"/>
    <col min="4" max="4" width="30.140625" style="193" customWidth="1"/>
    <col min="5" max="16" width="5" style="193" customWidth="1"/>
    <col min="17" max="18" width="8.5703125" style="193" customWidth="1"/>
    <col min="19" max="16384" width="9.140625" style="193"/>
  </cols>
  <sheetData>
    <row r="1" spans="1:18" x14ac:dyDescent="0.25">
      <c r="A1" s="1002" t="s">
        <v>90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002"/>
      <c r="M1" s="1002"/>
      <c r="N1" s="1002"/>
      <c r="O1" s="1002"/>
      <c r="P1" s="1002"/>
      <c r="Q1" s="1002"/>
      <c r="R1" s="1002"/>
    </row>
    <row r="2" spans="1:18" x14ac:dyDescent="0.25">
      <c r="A2" s="1002"/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1002"/>
      <c r="M2" s="1002"/>
      <c r="N2" s="1002"/>
      <c r="O2" s="1002"/>
      <c r="P2" s="1002"/>
      <c r="Q2" s="1002"/>
      <c r="R2" s="1002"/>
    </row>
    <row r="3" spans="1:18" x14ac:dyDescent="0.25">
      <c r="A3" s="1004" t="s">
        <v>69</v>
      </c>
      <c r="B3" s="1004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4"/>
      <c r="R3" s="1004"/>
    </row>
    <row r="4" spans="1:18" x14ac:dyDescent="0.25">
      <c r="A4" s="1004" t="s">
        <v>181</v>
      </c>
      <c r="B4" s="1004"/>
      <c r="C4" s="1004"/>
      <c r="D4" s="1004"/>
      <c r="E4" s="1004"/>
      <c r="F4" s="1004"/>
      <c r="G4" s="1004"/>
      <c r="H4" s="1004"/>
      <c r="I4" s="1004"/>
      <c r="J4" s="1004"/>
      <c r="K4" s="1004"/>
      <c r="L4" s="1004"/>
      <c r="M4" s="1004"/>
      <c r="N4" s="1004"/>
      <c r="O4" s="1004"/>
      <c r="P4" s="1004"/>
      <c r="Q4" s="1004"/>
      <c r="R4" s="1004"/>
    </row>
    <row r="5" spans="1:18" x14ac:dyDescent="0.25">
      <c r="A5" s="1004" t="s">
        <v>70</v>
      </c>
      <c r="B5" s="1004"/>
      <c r="C5" s="1004"/>
      <c r="D5" s="1004"/>
      <c r="E5" s="1004"/>
      <c r="F5" s="1004"/>
      <c r="G5" s="1004"/>
      <c r="H5" s="1004"/>
      <c r="I5" s="1004"/>
      <c r="J5" s="1004"/>
      <c r="K5" s="1004"/>
      <c r="L5" s="1004"/>
      <c r="M5" s="1004"/>
      <c r="N5" s="1004"/>
      <c r="O5" s="1004"/>
      <c r="P5" s="1004"/>
      <c r="Q5" s="1004"/>
      <c r="R5" s="1004"/>
    </row>
    <row r="6" spans="1:18" ht="15.75" thickBot="1" x14ac:dyDescent="0.3">
      <c r="P6" s="307"/>
    </row>
    <row r="7" spans="1:18" x14ac:dyDescent="0.25">
      <c r="A7" s="400" t="s">
        <v>1</v>
      </c>
      <c r="B7" s="399" t="s">
        <v>2</v>
      </c>
      <c r="C7" s="399" t="s">
        <v>59</v>
      </c>
      <c r="D7" s="398" t="s">
        <v>4</v>
      </c>
      <c r="E7" s="1005" t="s">
        <v>65</v>
      </c>
      <c r="F7" s="1008"/>
      <c r="G7" s="1009"/>
      <c r="H7" s="1010" t="s">
        <v>57</v>
      </c>
      <c r="I7" s="1008"/>
      <c r="J7" s="1009"/>
      <c r="K7" s="1010" t="s">
        <v>64</v>
      </c>
      <c r="L7" s="1008"/>
      <c r="M7" s="1009"/>
      <c r="N7" s="1010" t="s">
        <v>63</v>
      </c>
      <c r="O7" s="1008"/>
      <c r="P7" s="1009"/>
      <c r="Q7" s="397" t="s">
        <v>42</v>
      </c>
      <c r="R7" s="396" t="s">
        <v>7</v>
      </c>
    </row>
    <row r="8" spans="1:18" ht="15.75" thickBot="1" x14ac:dyDescent="0.3">
      <c r="A8" s="395"/>
      <c r="B8" s="394"/>
      <c r="C8" s="394"/>
      <c r="D8" s="393"/>
      <c r="E8" s="392" t="s">
        <v>51</v>
      </c>
      <c r="F8" s="480" t="s">
        <v>50</v>
      </c>
      <c r="G8" s="480" t="s">
        <v>68</v>
      </c>
      <c r="H8" s="391" t="s">
        <v>51</v>
      </c>
      <c r="I8" s="478" t="s">
        <v>50</v>
      </c>
      <c r="J8" s="477" t="s">
        <v>68</v>
      </c>
      <c r="K8" s="391" t="s">
        <v>51</v>
      </c>
      <c r="L8" s="478" t="s">
        <v>50</v>
      </c>
      <c r="M8" s="479" t="s">
        <v>68</v>
      </c>
      <c r="N8" s="391" t="s">
        <v>51</v>
      </c>
      <c r="O8" s="478" t="s">
        <v>50</v>
      </c>
      <c r="P8" s="477" t="s">
        <v>68</v>
      </c>
      <c r="Q8" s="387" t="s">
        <v>49</v>
      </c>
      <c r="R8" s="386" t="s">
        <v>49</v>
      </c>
    </row>
    <row r="9" spans="1:18" ht="15.75" thickBot="1" x14ac:dyDescent="0.3">
      <c r="A9" s="40" t="s">
        <v>22</v>
      </c>
      <c r="B9" s="43" t="s">
        <v>10</v>
      </c>
      <c r="C9" s="46">
        <v>1995</v>
      </c>
      <c r="D9" s="498" t="s">
        <v>31</v>
      </c>
      <c r="E9" s="583">
        <v>52</v>
      </c>
      <c r="F9" s="540">
        <v>78</v>
      </c>
      <c r="G9" s="854">
        <v>1</v>
      </c>
      <c r="H9" s="541">
        <v>8.5</v>
      </c>
      <c r="I9" s="584">
        <v>55</v>
      </c>
      <c r="J9" s="452"/>
      <c r="K9" s="585">
        <v>24</v>
      </c>
      <c r="L9" s="542">
        <v>72</v>
      </c>
      <c r="M9" s="851"/>
      <c r="N9" s="544">
        <v>40</v>
      </c>
      <c r="O9" s="587">
        <v>60</v>
      </c>
      <c r="P9" s="852">
        <v>3</v>
      </c>
      <c r="Q9" s="413">
        <f t="shared" ref="Q9:Q44" si="0">(F9+I9+L9+O9)</f>
        <v>265</v>
      </c>
      <c r="R9" s="459">
        <f>RANK(Q9,$Q$9:$Q$43)</f>
        <v>1</v>
      </c>
    </row>
    <row r="10" spans="1:18" ht="15.75" thickBot="1" x14ac:dyDescent="0.3">
      <c r="A10" s="39" t="s">
        <v>24</v>
      </c>
      <c r="B10" s="42" t="s">
        <v>25</v>
      </c>
      <c r="C10" s="45">
        <v>1997</v>
      </c>
      <c r="D10" s="485" t="s">
        <v>23</v>
      </c>
      <c r="E10" s="588">
        <v>43</v>
      </c>
      <c r="F10" s="546">
        <v>64.5</v>
      </c>
      <c r="G10" s="855">
        <v>3</v>
      </c>
      <c r="H10" s="547">
        <v>8.6999999999999993</v>
      </c>
      <c r="I10" s="589">
        <v>59</v>
      </c>
      <c r="J10" s="858"/>
      <c r="K10" s="590">
        <v>26</v>
      </c>
      <c r="L10" s="591">
        <v>78</v>
      </c>
      <c r="M10" s="860">
        <v>3</v>
      </c>
      <c r="N10" s="592">
        <v>36</v>
      </c>
      <c r="O10" s="593">
        <v>54</v>
      </c>
      <c r="P10" s="862"/>
      <c r="Q10" s="413">
        <f t="shared" si="0"/>
        <v>255.5</v>
      </c>
      <c r="R10" s="459">
        <f t="shared" ref="R10:R44" si="1">RANK(Q10,$Q$9:$Q$43)</f>
        <v>2</v>
      </c>
    </row>
    <row r="11" spans="1:18" ht="15.75" thickBot="1" x14ac:dyDescent="0.3">
      <c r="A11" s="39" t="s">
        <v>26</v>
      </c>
      <c r="B11" s="42" t="s">
        <v>9</v>
      </c>
      <c r="C11" s="45">
        <v>1998</v>
      </c>
      <c r="D11" s="485" t="s">
        <v>23</v>
      </c>
      <c r="E11" s="588">
        <v>47</v>
      </c>
      <c r="F11" s="546">
        <v>70.5</v>
      </c>
      <c r="G11" s="855">
        <v>2</v>
      </c>
      <c r="H11" s="547">
        <v>8</v>
      </c>
      <c r="I11" s="589">
        <v>45</v>
      </c>
      <c r="J11" s="858"/>
      <c r="K11" s="590">
        <v>28</v>
      </c>
      <c r="L11" s="591">
        <v>84</v>
      </c>
      <c r="M11" s="861">
        <v>2</v>
      </c>
      <c r="N11" s="550">
        <v>35</v>
      </c>
      <c r="O11" s="593">
        <v>52.5</v>
      </c>
      <c r="P11" s="864"/>
      <c r="Q11" s="413">
        <f t="shared" si="0"/>
        <v>252</v>
      </c>
      <c r="R11" s="459">
        <f t="shared" si="1"/>
        <v>3</v>
      </c>
    </row>
    <row r="12" spans="1:18" ht="15.75" thickBot="1" x14ac:dyDescent="0.3">
      <c r="A12" s="39" t="s">
        <v>104</v>
      </c>
      <c r="B12" s="64" t="s">
        <v>105</v>
      </c>
      <c r="C12" s="65">
        <v>1997</v>
      </c>
      <c r="D12" s="488" t="s">
        <v>99</v>
      </c>
      <c r="E12" s="850">
        <v>40</v>
      </c>
      <c r="F12" s="842">
        <v>60</v>
      </c>
      <c r="G12" s="856"/>
      <c r="H12" s="844">
        <v>8.3000000000000007</v>
      </c>
      <c r="I12" s="689">
        <v>51</v>
      </c>
      <c r="J12" s="859"/>
      <c r="K12" s="830">
        <v>21</v>
      </c>
      <c r="L12" s="833">
        <v>63</v>
      </c>
      <c r="M12" s="859"/>
      <c r="N12" s="846">
        <v>41</v>
      </c>
      <c r="O12" s="847">
        <v>61.5</v>
      </c>
      <c r="P12" s="865">
        <v>2</v>
      </c>
      <c r="Q12" s="853">
        <f t="shared" si="0"/>
        <v>235.5</v>
      </c>
      <c r="R12" s="459">
        <f t="shared" si="1"/>
        <v>4</v>
      </c>
    </row>
    <row r="13" spans="1:18" ht="15.75" thickBot="1" x14ac:dyDescent="0.3">
      <c r="A13" s="40" t="s">
        <v>72</v>
      </c>
      <c r="B13" s="739" t="s">
        <v>73</v>
      </c>
      <c r="C13" s="740">
        <v>1996</v>
      </c>
      <c r="D13" s="485" t="s">
        <v>31</v>
      </c>
      <c r="E13" s="841">
        <v>36</v>
      </c>
      <c r="F13" s="842">
        <v>54</v>
      </c>
      <c r="G13" s="873"/>
      <c r="H13" s="844">
        <v>8.8000000000000007</v>
      </c>
      <c r="I13" s="689">
        <v>61</v>
      </c>
      <c r="J13" s="860">
        <v>1</v>
      </c>
      <c r="K13" s="830">
        <v>22</v>
      </c>
      <c r="L13" s="833">
        <v>66</v>
      </c>
      <c r="M13" s="858"/>
      <c r="N13" s="846">
        <v>34</v>
      </c>
      <c r="O13" s="847">
        <v>51</v>
      </c>
      <c r="P13" s="867"/>
      <c r="Q13" s="849">
        <f t="shared" si="0"/>
        <v>232</v>
      </c>
      <c r="R13" s="459">
        <f t="shared" si="1"/>
        <v>5</v>
      </c>
    </row>
    <row r="14" spans="1:18" ht="15.75" thickBot="1" x14ac:dyDescent="0.3">
      <c r="A14" s="39" t="s">
        <v>111</v>
      </c>
      <c r="B14" s="650" t="s">
        <v>110</v>
      </c>
      <c r="C14" s="652">
        <v>1998</v>
      </c>
      <c r="D14" s="485" t="s">
        <v>31</v>
      </c>
      <c r="E14" s="588">
        <v>26</v>
      </c>
      <c r="F14" s="546">
        <v>39</v>
      </c>
      <c r="G14" s="874"/>
      <c r="H14" s="547">
        <v>8.5</v>
      </c>
      <c r="I14" s="589">
        <v>55</v>
      </c>
      <c r="J14" s="872"/>
      <c r="K14" s="590">
        <v>23</v>
      </c>
      <c r="L14" s="591">
        <v>69</v>
      </c>
      <c r="M14" s="870"/>
      <c r="N14" s="592">
        <v>43</v>
      </c>
      <c r="O14" s="593">
        <v>64.5</v>
      </c>
      <c r="P14" s="868">
        <v>1</v>
      </c>
      <c r="Q14" s="413">
        <f t="shared" si="0"/>
        <v>227.5</v>
      </c>
      <c r="R14" s="459">
        <f t="shared" si="1"/>
        <v>6</v>
      </c>
    </row>
    <row r="15" spans="1:18" ht="15.75" thickBot="1" x14ac:dyDescent="0.3">
      <c r="A15" s="39" t="s">
        <v>150</v>
      </c>
      <c r="B15" s="650" t="s">
        <v>151</v>
      </c>
      <c r="C15" s="652">
        <v>1996</v>
      </c>
      <c r="D15" s="485" t="s">
        <v>154</v>
      </c>
      <c r="E15" s="821">
        <v>28</v>
      </c>
      <c r="F15" s="825">
        <v>42</v>
      </c>
      <c r="G15" s="874"/>
      <c r="H15" s="547">
        <v>8.1999999999999993</v>
      </c>
      <c r="I15" s="589">
        <v>49</v>
      </c>
      <c r="J15" s="858"/>
      <c r="K15" s="590">
        <v>22</v>
      </c>
      <c r="L15" s="591">
        <v>66</v>
      </c>
      <c r="M15" s="858"/>
      <c r="N15" s="550">
        <v>32</v>
      </c>
      <c r="O15" s="593">
        <v>48</v>
      </c>
      <c r="P15" s="867"/>
      <c r="Q15" s="413">
        <f t="shared" si="0"/>
        <v>205</v>
      </c>
      <c r="R15" s="459">
        <f t="shared" si="1"/>
        <v>7</v>
      </c>
    </row>
    <row r="16" spans="1:18" ht="15.75" thickBot="1" x14ac:dyDescent="0.3">
      <c r="A16" s="39" t="s">
        <v>108</v>
      </c>
      <c r="B16" s="739" t="s">
        <v>27</v>
      </c>
      <c r="C16" s="740">
        <v>1995</v>
      </c>
      <c r="D16" s="619" t="s">
        <v>107</v>
      </c>
      <c r="E16" s="850">
        <v>31</v>
      </c>
      <c r="F16" s="842">
        <v>46.5</v>
      </c>
      <c r="G16" s="856"/>
      <c r="H16" s="844">
        <v>7.9</v>
      </c>
      <c r="I16" s="689">
        <v>43</v>
      </c>
      <c r="J16" s="859"/>
      <c r="K16" s="830">
        <v>30</v>
      </c>
      <c r="L16" s="833">
        <v>90</v>
      </c>
      <c r="M16" s="871">
        <v>1</v>
      </c>
      <c r="N16" s="866">
        <v>16</v>
      </c>
      <c r="O16" s="847">
        <v>24</v>
      </c>
      <c r="P16" s="869"/>
      <c r="Q16" s="853">
        <f t="shared" si="0"/>
        <v>203.5</v>
      </c>
      <c r="R16" s="459">
        <f t="shared" si="1"/>
        <v>8</v>
      </c>
    </row>
    <row r="17" spans="1:18" ht="15.75" thickBot="1" x14ac:dyDescent="0.3">
      <c r="A17" s="40" t="s">
        <v>74</v>
      </c>
      <c r="B17" s="43" t="s">
        <v>11</v>
      </c>
      <c r="C17" s="46">
        <v>1998</v>
      </c>
      <c r="D17" s="487" t="s">
        <v>23</v>
      </c>
      <c r="E17" s="841">
        <v>36</v>
      </c>
      <c r="F17" s="842">
        <v>54</v>
      </c>
      <c r="G17" s="873"/>
      <c r="H17" s="844">
        <v>7</v>
      </c>
      <c r="I17" s="689">
        <v>30</v>
      </c>
      <c r="J17" s="870"/>
      <c r="K17" s="830">
        <v>23</v>
      </c>
      <c r="L17" s="833">
        <v>69</v>
      </c>
      <c r="M17" s="858"/>
      <c r="N17" s="846">
        <v>33</v>
      </c>
      <c r="O17" s="847">
        <v>49.5</v>
      </c>
      <c r="P17" s="862"/>
      <c r="Q17" s="849">
        <f t="shared" si="0"/>
        <v>202.5</v>
      </c>
      <c r="R17" s="459">
        <f t="shared" si="1"/>
        <v>9</v>
      </c>
    </row>
    <row r="18" spans="1:18" ht="15.75" thickBot="1" x14ac:dyDescent="0.3">
      <c r="A18" s="39" t="s">
        <v>140</v>
      </c>
      <c r="B18" s="64" t="s">
        <v>141</v>
      </c>
      <c r="C18" s="65">
        <v>1996</v>
      </c>
      <c r="D18" s="491" t="s">
        <v>142</v>
      </c>
      <c r="E18" s="821">
        <v>34</v>
      </c>
      <c r="F18" s="827">
        <v>51</v>
      </c>
      <c r="G18" s="875"/>
      <c r="H18" s="547">
        <v>8.6</v>
      </c>
      <c r="I18" s="589">
        <v>57</v>
      </c>
      <c r="J18" s="858"/>
      <c r="K18" s="590">
        <v>12</v>
      </c>
      <c r="L18" s="589">
        <v>36</v>
      </c>
      <c r="M18" s="870"/>
      <c r="N18" s="837">
        <v>36</v>
      </c>
      <c r="O18" s="679">
        <v>54</v>
      </c>
      <c r="P18" s="867"/>
      <c r="Q18" s="413">
        <f t="shared" si="0"/>
        <v>198</v>
      </c>
      <c r="R18" s="459">
        <f t="shared" si="1"/>
        <v>10</v>
      </c>
    </row>
    <row r="19" spans="1:18" ht="15.75" thickBot="1" x14ac:dyDescent="0.3">
      <c r="A19" s="39" t="s">
        <v>106</v>
      </c>
      <c r="B19" s="42" t="s">
        <v>12</v>
      </c>
      <c r="C19" s="45">
        <v>1996</v>
      </c>
      <c r="D19" s="619" t="s">
        <v>107</v>
      </c>
      <c r="E19" s="588">
        <v>36</v>
      </c>
      <c r="F19" s="546">
        <v>54</v>
      </c>
      <c r="G19" s="874"/>
      <c r="H19" s="547">
        <v>6.9</v>
      </c>
      <c r="I19" s="589">
        <v>29</v>
      </c>
      <c r="J19" s="870"/>
      <c r="K19" s="590">
        <v>18</v>
      </c>
      <c r="L19" s="591">
        <v>54</v>
      </c>
      <c r="M19" s="872"/>
      <c r="N19" s="550">
        <v>38</v>
      </c>
      <c r="O19" s="593">
        <v>57</v>
      </c>
      <c r="P19" s="867"/>
      <c r="Q19" s="413">
        <f t="shared" si="0"/>
        <v>194</v>
      </c>
      <c r="R19" s="459">
        <f t="shared" si="1"/>
        <v>11</v>
      </c>
    </row>
    <row r="20" spans="1:18" ht="15.75" thickBot="1" x14ac:dyDescent="0.3">
      <c r="A20" s="635" t="s">
        <v>148</v>
      </c>
      <c r="B20" s="636" t="s">
        <v>141</v>
      </c>
      <c r="C20" s="116">
        <v>1999</v>
      </c>
      <c r="D20" s="486" t="s">
        <v>31</v>
      </c>
      <c r="E20" s="880">
        <v>25</v>
      </c>
      <c r="F20" s="546">
        <v>37.5</v>
      </c>
      <c r="G20" s="881"/>
      <c r="H20" s="547">
        <v>8</v>
      </c>
      <c r="I20" s="589">
        <v>45</v>
      </c>
      <c r="J20" s="858"/>
      <c r="K20" s="590">
        <v>18</v>
      </c>
      <c r="L20" s="591">
        <v>54</v>
      </c>
      <c r="M20" s="858"/>
      <c r="N20" s="550">
        <v>38</v>
      </c>
      <c r="O20" s="593">
        <v>57</v>
      </c>
      <c r="P20" s="867"/>
      <c r="Q20" s="413">
        <f t="shared" si="0"/>
        <v>193.5</v>
      </c>
      <c r="R20" s="459">
        <f t="shared" si="1"/>
        <v>12</v>
      </c>
    </row>
    <row r="21" spans="1:18" ht="15.75" thickBot="1" x14ac:dyDescent="0.3">
      <c r="A21" s="637" t="s">
        <v>131</v>
      </c>
      <c r="B21" s="638" t="s">
        <v>25</v>
      </c>
      <c r="C21" s="110">
        <v>1998</v>
      </c>
      <c r="D21" s="487" t="s">
        <v>23</v>
      </c>
      <c r="E21" s="841">
        <v>31</v>
      </c>
      <c r="F21" s="876">
        <v>46.5</v>
      </c>
      <c r="G21" s="873"/>
      <c r="H21" s="877">
        <v>8.1999999999999993</v>
      </c>
      <c r="I21" s="689">
        <v>49</v>
      </c>
      <c r="J21" s="870"/>
      <c r="K21" s="830">
        <v>18</v>
      </c>
      <c r="L21" s="689">
        <v>54</v>
      </c>
      <c r="M21" s="870"/>
      <c r="N21" s="878">
        <v>29</v>
      </c>
      <c r="O21" s="879">
        <v>43.5</v>
      </c>
      <c r="P21" s="862"/>
      <c r="Q21" s="413">
        <f t="shared" si="0"/>
        <v>193</v>
      </c>
      <c r="R21" s="459">
        <f t="shared" si="1"/>
        <v>13</v>
      </c>
    </row>
    <row r="22" spans="1:18" ht="15.75" thickBot="1" x14ac:dyDescent="0.3">
      <c r="A22" s="635" t="s">
        <v>159</v>
      </c>
      <c r="B22" s="636" t="s">
        <v>84</v>
      </c>
      <c r="C22" s="116">
        <v>1997</v>
      </c>
      <c r="D22" s="495" t="s">
        <v>163</v>
      </c>
      <c r="E22" s="821">
        <v>30</v>
      </c>
      <c r="F22" s="546">
        <v>45</v>
      </c>
      <c r="G22" s="874"/>
      <c r="H22" s="547">
        <v>8.6</v>
      </c>
      <c r="I22" s="589">
        <v>57</v>
      </c>
      <c r="J22" s="872"/>
      <c r="K22" s="590">
        <v>18</v>
      </c>
      <c r="L22" s="591">
        <v>54</v>
      </c>
      <c r="M22" s="858"/>
      <c r="N22" s="550">
        <v>21</v>
      </c>
      <c r="O22" s="593">
        <v>31.5</v>
      </c>
      <c r="P22" s="867"/>
      <c r="Q22" s="413">
        <f t="shared" si="0"/>
        <v>187.5</v>
      </c>
      <c r="R22" s="459">
        <f t="shared" si="1"/>
        <v>14</v>
      </c>
    </row>
    <row r="23" spans="1:18" ht="15.75" thickBot="1" x14ac:dyDescent="0.3">
      <c r="A23" s="635" t="s">
        <v>160</v>
      </c>
      <c r="B23" s="636" t="s">
        <v>71</v>
      </c>
      <c r="C23" s="116">
        <v>1997</v>
      </c>
      <c r="D23" s="495" t="s">
        <v>163</v>
      </c>
      <c r="E23" s="821">
        <v>31</v>
      </c>
      <c r="F23" s="546">
        <v>46.5</v>
      </c>
      <c r="G23" s="874"/>
      <c r="H23" s="547">
        <v>8.5</v>
      </c>
      <c r="I23" s="589">
        <v>55</v>
      </c>
      <c r="J23" s="858"/>
      <c r="K23" s="590">
        <v>20</v>
      </c>
      <c r="L23" s="591">
        <v>60</v>
      </c>
      <c r="M23" s="870"/>
      <c r="N23" s="592">
        <v>15</v>
      </c>
      <c r="O23" s="593">
        <v>22.5</v>
      </c>
      <c r="P23" s="867"/>
      <c r="Q23" s="413">
        <f t="shared" si="0"/>
        <v>184</v>
      </c>
      <c r="R23" s="459">
        <f t="shared" si="1"/>
        <v>15</v>
      </c>
    </row>
    <row r="24" spans="1:18" ht="15.75" thickBot="1" x14ac:dyDescent="0.3">
      <c r="A24" s="39" t="s">
        <v>109</v>
      </c>
      <c r="B24" s="64" t="s">
        <v>110</v>
      </c>
      <c r="C24" s="65">
        <v>1996</v>
      </c>
      <c r="D24" s="491" t="s">
        <v>99</v>
      </c>
      <c r="E24" s="880">
        <v>26</v>
      </c>
      <c r="F24" s="546">
        <v>39</v>
      </c>
      <c r="G24" s="881"/>
      <c r="H24" s="547">
        <v>8.8000000000000007</v>
      </c>
      <c r="I24" s="589">
        <v>61</v>
      </c>
      <c r="J24" s="861">
        <v>2</v>
      </c>
      <c r="K24" s="590">
        <v>17</v>
      </c>
      <c r="L24" s="591">
        <v>51</v>
      </c>
      <c r="M24" s="858"/>
      <c r="N24" s="592">
        <v>21</v>
      </c>
      <c r="O24" s="593">
        <v>31.5</v>
      </c>
      <c r="P24" s="867"/>
      <c r="Q24" s="413">
        <f t="shared" si="0"/>
        <v>182.5</v>
      </c>
      <c r="R24" s="459">
        <f t="shared" si="1"/>
        <v>16</v>
      </c>
    </row>
    <row r="25" spans="1:18" ht="15.75" thickBot="1" x14ac:dyDescent="0.3">
      <c r="A25" s="40" t="s">
        <v>152</v>
      </c>
      <c r="B25" s="43" t="s">
        <v>10</v>
      </c>
      <c r="C25" s="46">
        <v>1997</v>
      </c>
      <c r="D25" s="485" t="s">
        <v>154</v>
      </c>
      <c r="E25" s="882">
        <v>23</v>
      </c>
      <c r="F25" s="842">
        <v>34.5</v>
      </c>
      <c r="G25" s="873"/>
      <c r="H25" s="844">
        <v>7.9</v>
      </c>
      <c r="I25" s="689">
        <v>43</v>
      </c>
      <c r="J25" s="858"/>
      <c r="K25" s="830">
        <v>17</v>
      </c>
      <c r="L25" s="842">
        <v>51</v>
      </c>
      <c r="M25" s="870"/>
      <c r="N25" s="883">
        <v>32</v>
      </c>
      <c r="O25" s="884">
        <v>48</v>
      </c>
      <c r="P25" s="862"/>
      <c r="Q25" s="413">
        <f t="shared" si="0"/>
        <v>176.5</v>
      </c>
      <c r="R25" s="459">
        <f t="shared" si="1"/>
        <v>17</v>
      </c>
    </row>
    <row r="26" spans="1:18" ht="15.75" thickBot="1" x14ac:dyDescent="0.3">
      <c r="A26" s="39" t="s">
        <v>153</v>
      </c>
      <c r="B26" s="42" t="s">
        <v>84</v>
      </c>
      <c r="C26" s="45">
        <v>1998</v>
      </c>
      <c r="D26" s="485" t="s">
        <v>154</v>
      </c>
      <c r="E26" s="821">
        <v>31</v>
      </c>
      <c r="F26" s="546">
        <v>46.5</v>
      </c>
      <c r="G26" s="874"/>
      <c r="H26" s="547">
        <v>8.8000000000000007</v>
      </c>
      <c r="I26" s="589">
        <v>61</v>
      </c>
      <c r="J26" s="860">
        <v>3</v>
      </c>
      <c r="K26" s="590">
        <v>15</v>
      </c>
      <c r="L26" s="546">
        <v>45</v>
      </c>
      <c r="M26" s="872"/>
      <c r="N26" s="597">
        <v>16</v>
      </c>
      <c r="O26" s="598">
        <v>24</v>
      </c>
      <c r="P26" s="867"/>
      <c r="Q26" s="413">
        <f t="shared" si="0"/>
        <v>176.5</v>
      </c>
      <c r="R26" s="459">
        <f t="shared" si="1"/>
        <v>17</v>
      </c>
    </row>
    <row r="27" spans="1:18" ht="15.75" thickBot="1" x14ac:dyDescent="0.3">
      <c r="A27" s="39" t="s">
        <v>100</v>
      </c>
      <c r="B27" s="64" t="s">
        <v>101</v>
      </c>
      <c r="C27" s="66">
        <v>1997</v>
      </c>
      <c r="D27" s="488" t="s">
        <v>99</v>
      </c>
      <c r="E27" s="588">
        <v>28</v>
      </c>
      <c r="F27" s="546">
        <v>42</v>
      </c>
      <c r="G27" s="873"/>
      <c r="H27" s="547">
        <v>7.6</v>
      </c>
      <c r="I27" s="589">
        <v>37</v>
      </c>
      <c r="J27" s="858"/>
      <c r="K27" s="590">
        <v>19</v>
      </c>
      <c r="L27" s="546">
        <v>57</v>
      </c>
      <c r="M27" s="872"/>
      <c r="N27" s="597">
        <v>25</v>
      </c>
      <c r="O27" s="598">
        <v>37.5</v>
      </c>
      <c r="P27" s="867"/>
      <c r="Q27" s="413">
        <f t="shared" si="0"/>
        <v>173.5</v>
      </c>
      <c r="R27" s="459">
        <f t="shared" si="1"/>
        <v>19</v>
      </c>
    </row>
    <row r="28" spans="1:18" ht="15.75" thickBot="1" x14ac:dyDescent="0.3">
      <c r="A28" s="642" t="s">
        <v>166</v>
      </c>
      <c r="B28" s="643" t="s">
        <v>29</v>
      </c>
      <c r="C28" s="252">
        <v>1998</v>
      </c>
      <c r="D28" s="495" t="s">
        <v>165</v>
      </c>
      <c r="E28" s="718">
        <v>23</v>
      </c>
      <c r="F28" s="646">
        <v>34.5</v>
      </c>
      <c r="G28" s="890"/>
      <c r="H28" s="719">
        <v>8.3000000000000007</v>
      </c>
      <c r="I28" s="589">
        <v>51</v>
      </c>
      <c r="J28" s="858"/>
      <c r="K28" s="720">
        <v>19</v>
      </c>
      <c r="L28" s="589">
        <v>57</v>
      </c>
      <c r="M28" s="858"/>
      <c r="N28" s="707">
        <v>20</v>
      </c>
      <c r="O28" s="705">
        <v>30</v>
      </c>
      <c r="P28" s="867"/>
      <c r="Q28" s="413">
        <f t="shared" si="0"/>
        <v>172.5</v>
      </c>
      <c r="R28" s="459">
        <f t="shared" si="1"/>
        <v>20</v>
      </c>
    </row>
    <row r="29" spans="1:18" ht="15.75" thickBot="1" x14ac:dyDescent="0.3">
      <c r="A29" s="40" t="s">
        <v>97</v>
      </c>
      <c r="B29" s="739" t="s">
        <v>98</v>
      </c>
      <c r="C29" s="740">
        <v>1995</v>
      </c>
      <c r="D29" s="485" t="s">
        <v>95</v>
      </c>
      <c r="E29" s="887">
        <v>24</v>
      </c>
      <c r="F29" s="888">
        <v>36</v>
      </c>
      <c r="G29" s="873"/>
      <c r="H29" s="828">
        <v>8.4</v>
      </c>
      <c r="I29" s="689">
        <v>53</v>
      </c>
      <c r="J29" s="858"/>
      <c r="K29" s="830">
        <v>16</v>
      </c>
      <c r="L29" s="833">
        <v>48</v>
      </c>
      <c r="M29" s="870"/>
      <c r="N29" s="889">
        <v>21</v>
      </c>
      <c r="O29" s="884">
        <v>31.5</v>
      </c>
      <c r="P29" s="862"/>
      <c r="Q29" s="413">
        <f t="shared" si="0"/>
        <v>168.5</v>
      </c>
      <c r="R29" s="459">
        <f t="shared" si="1"/>
        <v>21</v>
      </c>
    </row>
    <row r="30" spans="1:18" ht="15.75" thickBot="1" x14ac:dyDescent="0.3">
      <c r="A30" s="39" t="s">
        <v>102</v>
      </c>
      <c r="B30" s="489" t="s">
        <v>103</v>
      </c>
      <c r="C30" s="490">
        <v>1995</v>
      </c>
      <c r="D30" s="492" t="s">
        <v>99</v>
      </c>
      <c r="E30" s="820">
        <v>29</v>
      </c>
      <c r="F30" s="824">
        <v>43.5</v>
      </c>
      <c r="G30" s="890"/>
      <c r="H30" s="549">
        <v>7.5</v>
      </c>
      <c r="I30" s="589">
        <v>35</v>
      </c>
      <c r="J30" s="870"/>
      <c r="K30" s="590">
        <v>18</v>
      </c>
      <c r="L30" s="591">
        <v>54</v>
      </c>
      <c r="M30" s="872"/>
      <c r="N30" s="835">
        <v>23</v>
      </c>
      <c r="O30" s="598">
        <v>34.5</v>
      </c>
      <c r="P30" s="867"/>
      <c r="Q30" s="413">
        <f t="shared" si="0"/>
        <v>167</v>
      </c>
      <c r="R30" s="459">
        <f t="shared" si="1"/>
        <v>22</v>
      </c>
    </row>
    <row r="31" spans="1:18" ht="15.75" thickBot="1" x14ac:dyDescent="0.3">
      <c r="A31" s="39" t="s">
        <v>143</v>
      </c>
      <c r="B31" s="489" t="s">
        <v>71</v>
      </c>
      <c r="C31" s="490">
        <v>1996</v>
      </c>
      <c r="D31" s="491" t="s">
        <v>142</v>
      </c>
      <c r="E31" s="697">
        <v>21</v>
      </c>
      <c r="F31" s="692">
        <v>31.5</v>
      </c>
      <c r="G31" s="890"/>
      <c r="H31" s="549">
        <v>8.1</v>
      </c>
      <c r="I31" s="589">
        <v>47</v>
      </c>
      <c r="J31" s="872"/>
      <c r="K31" s="590">
        <v>15</v>
      </c>
      <c r="L31" s="589">
        <v>45</v>
      </c>
      <c r="M31" s="858"/>
      <c r="N31" s="707">
        <v>24</v>
      </c>
      <c r="O31" s="705">
        <v>36</v>
      </c>
      <c r="P31" s="867"/>
      <c r="Q31" s="413">
        <f t="shared" si="0"/>
        <v>159.5</v>
      </c>
      <c r="R31" s="459">
        <f t="shared" si="1"/>
        <v>23</v>
      </c>
    </row>
    <row r="32" spans="1:18" ht="15.75" thickBot="1" x14ac:dyDescent="0.3">
      <c r="A32" s="757" t="s">
        <v>93</v>
      </c>
      <c r="B32" s="739" t="s">
        <v>94</v>
      </c>
      <c r="C32" s="740">
        <v>1995</v>
      </c>
      <c r="D32" s="485" t="s">
        <v>95</v>
      </c>
      <c r="E32" s="820">
        <v>21</v>
      </c>
      <c r="F32" s="898">
        <v>31.5</v>
      </c>
      <c r="G32" s="856"/>
      <c r="H32" s="828">
        <v>8.3000000000000007</v>
      </c>
      <c r="I32" s="689">
        <v>51</v>
      </c>
      <c r="J32" s="858"/>
      <c r="K32" s="830">
        <v>13</v>
      </c>
      <c r="L32" s="833">
        <v>39</v>
      </c>
      <c r="M32" s="859"/>
      <c r="N32" s="899">
        <v>23</v>
      </c>
      <c r="O32" s="884">
        <v>34.5</v>
      </c>
      <c r="P32" s="869"/>
      <c r="Q32" s="413">
        <f t="shared" si="0"/>
        <v>156</v>
      </c>
      <c r="R32" s="459">
        <f t="shared" si="1"/>
        <v>24</v>
      </c>
    </row>
    <row r="33" spans="1:18" ht="15.75" thickBot="1" x14ac:dyDescent="0.3">
      <c r="A33" s="635" t="s">
        <v>164</v>
      </c>
      <c r="B33" s="638" t="s">
        <v>141</v>
      </c>
      <c r="C33" s="110">
        <v>1997</v>
      </c>
      <c r="D33" s="494" t="s">
        <v>165</v>
      </c>
      <c r="E33" s="891">
        <v>25</v>
      </c>
      <c r="F33" s="892">
        <v>37.5</v>
      </c>
      <c r="G33" s="874"/>
      <c r="H33" s="893">
        <v>8.1</v>
      </c>
      <c r="I33" s="894">
        <v>47</v>
      </c>
      <c r="J33" s="870"/>
      <c r="K33" s="895">
        <v>14</v>
      </c>
      <c r="L33" s="896">
        <v>42</v>
      </c>
      <c r="M33" s="908"/>
      <c r="N33" s="909">
        <v>19</v>
      </c>
      <c r="O33" s="897">
        <v>28.5</v>
      </c>
      <c r="P33" s="862"/>
      <c r="Q33" s="413">
        <f t="shared" si="0"/>
        <v>155</v>
      </c>
      <c r="R33" s="459">
        <f t="shared" si="1"/>
        <v>25</v>
      </c>
    </row>
    <row r="34" spans="1:18" ht="15.75" thickBot="1" x14ac:dyDescent="0.3">
      <c r="A34" s="39" t="s">
        <v>144</v>
      </c>
      <c r="B34" s="64" t="s">
        <v>145</v>
      </c>
      <c r="C34" s="65">
        <v>1997</v>
      </c>
      <c r="D34" s="491" t="s">
        <v>142</v>
      </c>
      <c r="E34" s="697">
        <v>28</v>
      </c>
      <c r="F34" s="823">
        <v>42</v>
      </c>
      <c r="G34" s="874"/>
      <c r="H34" s="611">
        <v>7.4</v>
      </c>
      <c r="I34" s="612">
        <v>34</v>
      </c>
      <c r="J34" s="858"/>
      <c r="K34" s="613">
        <v>14</v>
      </c>
      <c r="L34" s="831">
        <v>42</v>
      </c>
      <c r="M34" s="858"/>
      <c r="N34" s="834">
        <v>22</v>
      </c>
      <c r="O34" s="705">
        <v>33</v>
      </c>
      <c r="P34" s="867"/>
      <c r="Q34" s="413">
        <f t="shared" si="0"/>
        <v>151</v>
      </c>
      <c r="R34" s="459">
        <f t="shared" si="1"/>
        <v>26</v>
      </c>
    </row>
    <row r="35" spans="1:18" ht="15.75" thickBot="1" x14ac:dyDescent="0.3">
      <c r="A35" s="39" t="s">
        <v>96</v>
      </c>
      <c r="B35" s="42" t="s">
        <v>11</v>
      </c>
      <c r="C35" s="46">
        <v>1996</v>
      </c>
      <c r="D35" s="485" t="s">
        <v>95</v>
      </c>
      <c r="E35" s="820">
        <v>20</v>
      </c>
      <c r="F35" s="610">
        <v>30</v>
      </c>
      <c r="G35" s="874"/>
      <c r="H35" s="611">
        <v>8.4</v>
      </c>
      <c r="I35" s="612">
        <v>53</v>
      </c>
      <c r="J35" s="870"/>
      <c r="K35" s="613">
        <v>12</v>
      </c>
      <c r="L35" s="610">
        <v>36</v>
      </c>
      <c r="M35" s="870"/>
      <c r="N35" s="614">
        <v>21</v>
      </c>
      <c r="O35" s="598">
        <v>31.5</v>
      </c>
      <c r="P35" s="862"/>
      <c r="Q35" s="413">
        <f t="shared" si="0"/>
        <v>150.5</v>
      </c>
      <c r="R35" s="459">
        <f t="shared" si="1"/>
        <v>27</v>
      </c>
    </row>
    <row r="36" spans="1:18" ht="15.75" thickBot="1" x14ac:dyDescent="0.3">
      <c r="A36" s="886" t="s">
        <v>167</v>
      </c>
      <c r="B36" s="643" t="s">
        <v>73</v>
      </c>
      <c r="C36" s="252">
        <v>1995</v>
      </c>
      <c r="D36" s="495" t="s">
        <v>165</v>
      </c>
      <c r="E36" s="903">
        <v>20</v>
      </c>
      <c r="F36" s="904">
        <v>30</v>
      </c>
      <c r="G36" s="856"/>
      <c r="H36" s="688">
        <v>8.1999999999999993</v>
      </c>
      <c r="I36" s="689">
        <v>49</v>
      </c>
      <c r="J36" s="858"/>
      <c r="K36" s="690">
        <v>15</v>
      </c>
      <c r="L36" s="689">
        <v>45</v>
      </c>
      <c r="M36" s="858"/>
      <c r="N36" s="910">
        <v>17</v>
      </c>
      <c r="O36" s="905">
        <v>25.5</v>
      </c>
      <c r="P36" s="867"/>
      <c r="Q36" s="413">
        <f t="shared" si="0"/>
        <v>149.5</v>
      </c>
      <c r="R36" s="459">
        <f t="shared" si="1"/>
        <v>28</v>
      </c>
    </row>
    <row r="37" spans="1:18" ht="15.75" thickBot="1" x14ac:dyDescent="0.3">
      <c r="A37" s="39" t="s">
        <v>158</v>
      </c>
      <c r="B37" s="43" t="s">
        <v>25</v>
      </c>
      <c r="C37" s="46">
        <v>1995</v>
      </c>
      <c r="D37" s="485" t="s">
        <v>95</v>
      </c>
      <c r="E37" s="887">
        <v>23</v>
      </c>
      <c r="F37" s="900">
        <v>34.5</v>
      </c>
      <c r="G37" s="873"/>
      <c r="H37" s="901">
        <v>8.1</v>
      </c>
      <c r="I37" s="894">
        <v>47</v>
      </c>
      <c r="J37" s="870"/>
      <c r="K37" s="902">
        <v>13</v>
      </c>
      <c r="L37" s="900">
        <v>39</v>
      </c>
      <c r="M37" s="858"/>
      <c r="N37" s="883">
        <v>17</v>
      </c>
      <c r="O37" s="884">
        <v>25.5</v>
      </c>
      <c r="P37" s="862"/>
      <c r="Q37" s="413">
        <f t="shared" si="0"/>
        <v>146</v>
      </c>
      <c r="R37" s="459">
        <f t="shared" si="1"/>
        <v>29</v>
      </c>
    </row>
    <row r="38" spans="1:18" ht="15.75" thickBot="1" x14ac:dyDescent="0.3">
      <c r="A38" s="39" t="s">
        <v>113</v>
      </c>
      <c r="B38" s="42" t="s">
        <v>8</v>
      </c>
      <c r="C38" s="45">
        <v>1995</v>
      </c>
      <c r="D38" s="619" t="s">
        <v>107</v>
      </c>
      <c r="E38" s="820">
        <v>16</v>
      </c>
      <c r="F38" s="610">
        <v>24</v>
      </c>
      <c r="G38" s="874"/>
      <c r="H38" s="611">
        <v>7.9</v>
      </c>
      <c r="I38" s="612">
        <v>43</v>
      </c>
      <c r="J38" s="872"/>
      <c r="K38" s="613">
        <v>14</v>
      </c>
      <c r="L38" s="610">
        <v>42</v>
      </c>
      <c r="M38" s="870"/>
      <c r="N38" s="838">
        <v>23</v>
      </c>
      <c r="O38" s="598">
        <v>34.5</v>
      </c>
      <c r="P38" s="867"/>
      <c r="Q38" s="413">
        <f t="shared" si="0"/>
        <v>143.5</v>
      </c>
      <c r="R38" s="459">
        <f t="shared" si="1"/>
        <v>30</v>
      </c>
    </row>
    <row r="39" spans="1:18" ht="15.75" thickBot="1" x14ac:dyDescent="0.3">
      <c r="A39" s="635" t="s">
        <v>162</v>
      </c>
      <c r="B39" s="636" t="s">
        <v>146</v>
      </c>
      <c r="C39" s="116">
        <v>1997</v>
      </c>
      <c r="D39" s="639" t="s">
        <v>163</v>
      </c>
      <c r="E39" s="697">
        <v>19</v>
      </c>
      <c r="F39" s="823">
        <v>28.5</v>
      </c>
      <c r="G39" s="873"/>
      <c r="H39" s="611">
        <v>7.4</v>
      </c>
      <c r="I39" s="612">
        <v>34</v>
      </c>
      <c r="J39" s="872"/>
      <c r="K39" s="613">
        <v>18</v>
      </c>
      <c r="L39" s="831">
        <v>54</v>
      </c>
      <c r="M39" s="858"/>
      <c r="N39" s="834">
        <v>14</v>
      </c>
      <c r="O39" s="705">
        <v>21</v>
      </c>
      <c r="P39" s="867"/>
      <c r="Q39" s="413">
        <f t="shared" si="0"/>
        <v>137.5</v>
      </c>
      <c r="R39" s="459">
        <f t="shared" si="1"/>
        <v>31</v>
      </c>
    </row>
    <row r="40" spans="1:18" ht="15.75" thickBot="1" x14ac:dyDescent="0.3">
      <c r="A40" s="39" t="s">
        <v>157</v>
      </c>
      <c r="B40" s="64" t="s">
        <v>8</v>
      </c>
      <c r="C40" s="65">
        <v>1997</v>
      </c>
      <c r="D40" s="491" t="s">
        <v>142</v>
      </c>
      <c r="E40" s="697">
        <v>20</v>
      </c>
      <c r="F40" s="694">
        <v>30</v>
      </c>
      <c r="G40" s="890"/>
      <c r="H40" s="549">
        <v>7.4</v>
      </c>
      <c r="I40" s="589">
        <v>34</v>
      </c>
      <c r="J40" s="858"/>
      <c r="K40" s="590">
        <v>13</v>
      </c>
      <c r="L40" s="589">
        <v>39</v>
      </c>
      <c r="M40" s="858"/>
      <c r="N40" s="837">
        <v>20</v>
      </c>
      <c r="O40" s="905">
        <v>30</v>
      </c>
      <c r="P40" s="867"/>
      <c r="Q40" s="413">
        <f t="shared" si="0"/>
        <v>133</v>
      </c>
      <c r="R40" s="459">
        <f t="shared" si="1"/>
        <v>32</v>
      </c>
    </row>
    <row r="41" spans="1:18" ht="15.75" thickBot="1" x14ac:dyDescent="0.3">
      <c r="A41" s="637" t="s">
        <v>161</v>
      </c>
      <c r="B41" s="638" t="s">
        <v>84</v>
      </c>
      <c r="C41" s="110">
        <v>1998</v>
      </c>
      <c r="D41" s="494" t="s">
        <v>163</v>
      </c>
      <c r="E41" s="882">
        <v>11</v>
      </c>
      <c r="F41" s="833">
        <v>16.5</v>
      </c>
      <c r="G41" s="890"/>
      <c r="H41" s="828">
        <v>7.5</v>
      </c>
      <c r="I41" s="689">
        <v>35</v>
      </c>
      <c r="J41" s="870"/>
      <c r="K41" s="830">
        <v>14</v>
      </c>
      <c r="L41" s="833">
        <v>42</v>
      </c>
      <c r="M41" s="870"/>
      <c r="N41" s="906">
        <v>9</v>
      </c>
      <c r="O41" s="907">
        <v>13.5</v>
      </c>
      <c r="P41" s="862"/>
      <c r="Q41" s="413">
        <f t="shared" si="0"/>
        <v>107</v>
      </c>
      <c r="R41" s="459">
        <f t="shared" si="1"/>
        <v>33</v>
      </c>
    </row>
    <row r="42" spans="1:18" ht="15.75" thickBot="1" x14ac:dyDescent="0.3">
      <c r="A42" s="39" t="s">
        <v>112</v>
      </c>
      <c r="B42" s="42" t="s">
        <v>28</v>
      </c>
      <c r="C42" s="45">
        <v>1995</v>
      </c>
      <c r="D42" s="619" t="s">
        <v>107</v>
      </c>
      <c r="E42" s="822"/>
      <c r="F42" s="817"/>
      <c r="G42" s="843"/>
      <c r="H42" s="828"/>
      <c r="I42" s="689"/>
      <c r="J42" s="857"/>
      <c r="K42" s="830"/>
      <c r="L42" s="833"/>
      <c r="M42" s="857"/>
      <c r="N42" s="836"/>
      <c r="O42" s="840"/>
      <c r="P42" s="863"/>
      <c r="Q42" s="413">
        <f t="shared" si="0"/>
        <v>0</v>
      </c>
      <c r="R42" s="459">
        <f t="shared" si="1"/>
        <v>34</v>
      </c>
    </row>
    <row r="43" spans="1:18" ht="15.75" thickBot="1" x14ac:dyDescent="0.3">
      <c r="A43" s="513"/>
      <c r="B43" s="514"/>
      <c r="C43" s="515"/>
      <c r="D43" s="516"/>
      <c r="E43" s="588"/>
      <c r="F43" s="826"/>
      <c r="G43" s="420"/>
      <c r="H43" s="549"/>
      <c r="I43" s="829"/>
      <c r="J43" s="417"/>
      <c r="K43" s="590"/>
      <c r="L43" s="832"/>
      <c r="M43" s="417"/>
      <c r="N43" s="604"/>
      <c r="O43" s="839"/>
      <c r="P43" s="414"/>
      <c r="Q43" s="413">
        <f t="shared" si="0"/>
        <v>0</v>
      </c>
      <c r="R43" s="459">
        <f t="shared" si="1"/>
        <v>34</v>
      </c>
    </row>
    <row r="44" spans="1:18" ht="15.75" thickBot="1" x14ac:dyDescent="0.3">
      <c r="A44" s="322"/>
      <c r="B44" s="321"/>
      <c r="C44" s="320"/>
      <c r="D44" s="351"/>
      <c r="E44" s="615"/>
      <c r="F44" s="599"/>
      <c r="G44" s="420"/>
      <c r="H44" s="286"/>
      <c r="I44" s="600"/>
      <c r="J44" s="417"/>
      <c r="K44" s="579"/>
      <c r="L44" s="601"/>
      <c r="M44" s="417"/>
      <c r="N44" s="717"/>
      <c r="O44" s="602"/>
      <c r="P44" s="414"/>
      <c r="Q44" s="413">
        <f t="shared" si="0"/>
        <v>0</v>
      </c>
      <c r="R44" s="459">
        <f t="shared" si="1"/>
        <v>34</v>
      </c>
    </row>
    <row r="45" spans="1:18" ht="15.75" thickBot="1" x14ac:dyDescent="0.3">
      <c r="A45" s="247"/>
      <c r="B45" s="377"/>
      <c r="C45" s="383"/>
      <c r="D45" s="382"/>
      <c r="E45" s="372"/>
      <c r="F45" s="349"/>
      <c r="G45" s="420"/>
      <c r="H45" s="213"/>
      <c r="I45" s="348"/>
      <c r="J45" s="417"/>
      <c r="K45" s="347"/>
      <c r="L45" s="346"/>
      <c r="M45" s="417"/>
      <c r="N45" s="345"/>
      <c r="O45" s="344"/>
      <c r="P45" s="414"/>
      <c r="Q45" s="413">
        <f t="shared" ref="Q45:Q65" si="2">(F45+I45+L45+O45)</f>
        <v>0</v>
      </c>
      <c r="R45" s="459"/>
    </row>
    <row r="46" spans="1:18" ht="15.75" thickBot="1" x14ac:dyDescent="0.3">
      <c r="A46" s="53"/>
      <c r="B46" s="85"/>
      <c r="C46" s="50"/>
      <c r="D46" s="381"/>
      <c r="E46" s="350"/>
      <c r="F46" s="349"/>
      <c r="G46" s="420"/>
      <c r="H46" s="213"/>
      <c r="I46" s="348"/>
      <c r="J46" s="417"/>
      <c r="K46" s="347"/>
      <c r="L46" s="346"/>
      <c r="M46" s="417"/>
      <c r="N46" s="345"/>
      <c r="O46" s="344"/>
      <c r="P46" s="414"/>
      <c r="Q46" s="413">
        <f t="shared" si="2"/>
        <v>0</v>
      </c>
      <c r="R46" s="459"/>
    </row>
    <row r="47" spans="1:18" ht="15.75" thickBot="1" x14ac:dyDescent="0.3">
      <c r="A47" s="53"/>
      <c r="B47" s="85"/>
      <c r="C47" s="50"/>
      <c r="D47" s="380"/>
      <c r="E47" s="372"/>
      <c r="F47" s="349"/>
      <c r="G47" s="420"/>
      <c r="H47" s="213"/>
      <c r="I47" s="348"/>
      <c r="J47" s="417"/>
      <c r="K47" s="347"/>
      <c r="L47" s="346"/>
      <c r="M47" s="417"/>
      <c r="N47" s="345"/>
      <c r="O47" s="344"/>
      <c r="P47" s="414"/>
      <c r="Q47" s="413">
        <f t="shared" si="2"/>
        <v>0</v>
      </c>
      <c r="R47" s="459"/>
    </row>
    <row r="48" spans="1:18" ht="15.75" thickBot="1" x14ac:dyDescent="0.3">
      <c r="A48" s="241"/>
      <c r="B48" s="379"/>
      <c r="C48" s="239"/>
      <c r="D48" s="378"/>
      <c r="E48" s="372"/>
      <c r="F48" s="349"/>
      <c r="G48" s="420"/>
      <c r="H48" s="213"/>
      <c r="I48" s="348"/>
      <c r="J48" s="417"/>
      <c r="K48" s="347"/>
      <c r="L48" s="346"/>
      <c r="M48" s="417"/>
      <c r="N48" s="345"/>
      <c r="O48" s="344"/>
      <c r="P48" s="414"/>
      <c r="Q48" s="413">
        <f t="shared" si="2"/>
        <v>0</v>
      </c>
      <c r="R48" s="459"/>
    </row>
    <row r="49" spans="1:19" ht="15.75" thickBot="1" x14ac:dyDescent="0.3">
      <c r="A49" s="247"/>
      <c r="B49" s="377"/>
      <c r="C49" s="376"/>
      <c r="D49" s="375"/>
      <c r="E49" s="372"/>
      <c r="F49" s="349"/>
      <c r="G49" s="420"/>
      <c r="H49" s="213"/>
      <c r="I49" s="348"/>
      <c r="J49" s="417"/>
      <c r="K49" s="347"/>
      <c r="L49" s="346"/>
      <c r="M49" s="417"/>
      <c r="N49" s="345"/>
      <c r="O49" s="344"/>
      <c r="P49" s="414"/>
      <c r="Q49" s="413">
        <f t="shared" si="2"/>
        <v>0</v>
      </c>
      <c r="R49" s="459"/>
    </row>
    <row r="50" spans="1:19" ht="15.75" thickBot="1" x14ac:dyDescent="0.3">
      <c r="A50" s="53"/>
      <c r="B50" s="54"/>
      <c r="C50" s="50"/>
      <c r="D50" s="374"/>
      <c r="E50" s="350"/>
      <c r="F50" s="349"/>
      <c r="G50" s="420"/>
      <c r="H50" s="213"/>
      <c r="I50" s="348"/>
      <c r="J50" s="417"/>
      <c r="K50" s="347"/>
      <c r="L50" s="346"/>
      <c r="M50" s="417"/>
      <c r="N50" s="345"/>
      <c r="O50" s="344"/>
      <c r="P50" s="414"/>
      <c r="Q50" s="413">
        <f t="shared" si="2"/>
        <v>0</v>
      </c>
      <c r="R50" s="459"/>
      <c r="S50" s="476"/>
    </row>
    <row r="51" spans="1:19" ht="15.75" thickBot="1" x14ac:dyDescent="0.3">
      <c r="A51" s="53"/>
      <c r="B51" s="54"/>
      <c r="C51" s="50"/>
      <c r="D51" s="373"/>
      <c r="E51" s="372"/>
      <c r="F51" s="349"/>
      <c r="G51" s="420"/>
      <c r="H51" s="213"/>
      <c r="I51" s="348"/>
      <c r="J51" s="417"/>
      <c r="K51" s="347"/>
      <c r="L51" s="346"/>
      <c r="M51" s="417"/>
      <c r="N51" s="345"/>
      <c r="O51" s="344"/>
      <c r="P51" s="414"/>
      <c r="Q51" s="413">
        <f t="shared" si="2"/>
        <v>0</v>
      </c>
      <c r="R51" s="459"/>
    </row>
    <row r="52" spans="1:19" ht="15.75" thickBot="1" x14ac:dyDescent="0.3">
      <c r="A52" s="206"/>
      <c r="B52" s="371"/>
      <c r="C52" s="123"/>
      <c r="D52" s="370"/>
      <c r="E52" s="369"/>
      <c r="F52" s="349"/>
      <c r="G52" s="420"/>
      <c r="H52" s="226"/>
      <c r="I52" s="368"/>
      <c r="J52" s="417"/>
      <c r="K52" s="367"/>
      <c r="L52" s="346"/>
      <c r="M52" s="417"/>
      <c r="N52" s="366"/>
      <c r="O52" s="344"/>
      <c r="P52" s="414"/>
      <c r="Q52" s="425">
        <f t="shared" si="2"/>
        <v>0</v>
      </c>
      <c r="R52" s="459"/>
    </row>
    <row r="53" spans="1:19" ht="15.75" thickBot="1" x14ac:dyDescent="0.3">
      <c r="A53" s="337" t="s">
        <v>168</v>
      </c>
      <c r="B53" s="336" t="s">
        <v>11</v>
      </c>
      <c r="C53" s="365">
        <v>1997</v>
      </c>
      <c r="D53" s="723" t="s">
        <v>169</v>
      </c>
      <c r="E53" s="728">
        <v>17</v>
      </c>
      <c r="F53" s="676">
        <v>25.5</v>
      </c>
      <c r="G53" s="420"/>
      <c r="H53" s="729">
        <v>7.5</v>
      </c>
      <c r="I53" s="475">
        <v>35</v>
      </c>
      <c r="J53" s="417"/>
      <c r="K53" s="730">
        <v>11</v>
      </c>
      <c r="L53" s="474">
        <v>33</v>
      </c>
      <c r="M53" s="417"/>
      <c r="N53" s="364">
        <v>36</v>
      </c>
      <c r="O53" s="680">
        <v>54</v>
      </c>
      <c r="P53" s="414"/>
      <c r="Q53" s="413">
        <f t="shared" si="2"/>
        <v>147.5</v>
      </c>
      <c r="R53" s="459"/>
    </row>
    <row r="54" spans="1:19" ht="15.75" thickBot="1" x14ac:dyDescent="0.3">
      <c r="A54" s="331" t="s">
        <v>170</v>
      </c>
      <c r="B54" s="330" t="s">
        <v>28</v>
      </c>
      <c r="C54" s="285">
        <v>1998</v>
      </c>
      <c r="D54" s="724" t="s">
        <v>169</v>
      </c>
      <c r="E54" s="731">
        <v>19</v>
      </c>
      <c r="F54" s="676">
        <v>28.5</v>
      </c>
      <c r="G54" s="420"/>
      <c r="H54" s="732">
        <v>8</v>
      </c>
      <c r="I54" s="474">
        <v>45</v>
      </c>
      <c r="J54" s="417"/>
      <c r="K54" s="677">
        <v>14</v>
      </c>
      <c r="L54" s="474">
        <v>42</v>
      </c>
      <c r="M54" s="417"/>
      <c r="N54" s="363">
        <v>38</v>
      </c>
      <c r="O54" s="680">
        <v>57</v>
      </c>
      <c r="P54" s="414"/>
      <c r="Q54" s="413">
        <f t="shared" si="2"/>
        <v>172.5</v>
      </c>
      <c r="R54" s="459"/>
    </row>
    <row r="55" spans="1:19" ht="15.75" thickBot="1" x14ac:dyDescent="0.3">
      <c r="A55" s="331" t="s">
        <v>171</v>
      </c>
      <c r="B55" s="330" t="s">
        <v>11</v>
      </c>
      <c r="C55" s="285">
        <v>1995</v>
      </c>
      <c r="D55" s="724" t="s">
        <v>169</v>
      </c>
      <c r="E55" s="731">
        <v>29</v>
      </c>
      <c r="F55" s="676">
        <v>43.5</v>
      </c>
      <c r="G55" s="420"/>
      <c r="H55" s="732">
        <v>6.7</v>
      </c>
      <c r="I55" s="474">
        <v>27</v>
      </c>
      <c r="J55" s="417"/>
      <c r="K55" s="677">
        <v>15</v>
      </c>
      <c r="L55" s="474">
        <v>45</v>
      </c>
      <c r="M55" s="417"/>
      <c r="N55" s="363">
        <v>25</v>
      </c>
      <c r="O55" s="680">
        <v>37.5</v>
      </c>
      <c r="P55" s="414"/>
      <c r="Q55" s="413">
        <f t="shared" si="2"/>
        <v>153</v>
      </c>
      <c r="R55" s="459"/>
      <c r="S55" s="307"/>
    </row>
    <row r="56" spans="1:19" ht="15.75" thickBot="1" x14ac:dyDescent="0.3">
      <c r="A56" s="725" t="s">
        <v>172</v>
      </c>
      <c r="B56" s="726" t="s">
        <v>141</v>
      </c>
      <c r="C56" s="285">
        <v>1999</v>
      </c>
      <c r="D56" s="724" t="s">
        <v>169</v>
      </c>
      <c r="E56" s="733">
        <v>29</v>
      </c>
      <c r="F56" s="676">
        <v>43.5</v>
      </c>
      <c r="G56" s="420"/>
      <c r="H56" s="734">
        <v>7.1</v>
      </c>
      <c r="I56" s="473">
        <v>31</v>
      </c>
      <c r="J56" s="417"/>
      <c r="K56" s="735">
        <v>15</v>
      </c>
      <c r="L56" s="474">
        <v>45</v>
      </c>
      <c r="M56" s="417"/>
      <c r="N56" s="362">
        <v>18</v>
      </c>
      <c r="O56" s="680">
        <v>27</v>
      </c>
      <c r="P56" s="414"/>
      <c r="Q56" s="413">
        <f t="shared" si="2"/>
        <v>146.5</v>
      </c>
      <c r="R56" s="459"/>
    </row>
    <row r="57" spans="1:19" ht="15.75" thickBot="1" x14ac:dyDescent="0.3">
      <c r="A57" s="331" t="s">
        <v>173</v>
      </c>
      <c r="B57" s="330" t="s">
        <v>174</v>
      </c>
      <c r="C57" s="335">
        <v>1996</v>
      </c>
      <c r="D57" s="722" t="s">
        <v>169</v>
      </c>
      <c r="E57" s="728">
        <v>16</v>
      </c>
      <c r="F57" s="676">
        <v>24</v>
      </c>
      <c r="G57" s="420"/>
      <c r="H57" s="729">
        <v>6.8</v>
      </c>
      <c r="I57" s="475">
        <v>28</v>
      </c>
      <c r="J57" s="417"/>
      <c r="K57" s="730">
        <v>14</v>
      </c>
      <c r="L57" s="474">
        <v>42</v>
      </c>
      <c r="M57" s="417"/>
      <c r="N57" s="736">
        <v>12</v>
      </c>
      <c r="O57" s="680">
        <v>18</v>
      </c>
      <c r="P57" s="414"/>
      <c r="Q57" s="425">
        <f t="shared" si="2"/>
        <v>112</v>
      </c>
      <c r="R57" s="459"/>
    </row>
    <row r="58" spans="1:19" ht="15.75" thickBot="1" x14ac:dyDescent="0.3">
      <c r="A58" s="472"/>
      <c r="B58" s="471"/>
      <c r="C58" s="470"/>
      <c r="D58" s="361"/>
      <c r="E58" s="372"/>
      <c r="F58" s="455"/>
      <c r="G58" s="420"/>
      <c r="H58" s="214"/>
      <c r="I58" s="463"/>
      <c r="J58" s="417"/>
      <c r="K58" s="350"/>
      <c r="L58" s="462"/>
      <c r="M58" s="417"/>
      <c r="N58" s="461"/>
      <c r="O58" s="460"/>
      <c r="P58" s="414"/>
      <c r="Q58" s="413">
        <f t="shared" si="2"/>
        <v>0</v>
      </c>
      <c r="R58" s="459"/>
    </row>
    <row r="59" spans="1:19" ht="15.75" thickBot="1" x14ac:dyDescent="0.3">
      <c r="A59" s="331"/>
      <c r="B59" s="465"/>
      <c r="C59" s="464"/>
      <c r="D59" s="385"/>
      <c r="E59" s="372"/>
      <c r="F59" s="455"/>
      <c r="G59" s="420"/>
      <c r="H59" s="214"/>
      <c r="I59" s="463"/>
      <c r="J59" s="417"/>
      <c r="K59" s="350"/>
      <c r="L59" s="462"/>
      <c r="M59" s="417"/>
      <c r="N59" s="461"/>
      <c r="O59" s="460"/>
      <c r="P59" s="414"/>
      <c r="Q59" s="413">
        <f t="shared" si="2"/>
        <v>0</v>
      </c>
      <c r="R59" s="459"/>
    </row>
    <row r="60" spans="1:19" ht="15.75" thickBot="1" x14ac:dyDescent="0.3">
      <c r="A60" s="53"/>
      <c r="B60" s="62"/>
      <c r="C60" s="285"/>
      <c r="D60" s="56"/>
      <c r="E60" s="350"/>
      <c r="F60" s="455"/>
      <c r="G60" s="420"/>
      <c r="H60" s="214"/>
      <c r="I60" s="463"/>
      <c r="J60" s="417"/>
      <c r="K60" s="350"/>
      <c r="L60" s="462"/>
      <c r="M60" s="417"/>
      <c r="N60" s="461"/>
      <c r="O60" s="460"/>
      <c r="P60" s="414"/>
      <c r="Q60" s="413">
        <f t="shared" si="2"/>
        <v>0</v>
      </c>
      <c r="R60" s="459"/>
    </row>
    <row r="61" spans="1:19" ht="15.75" thickBot="1" x14ac:dyDescent="0.3">
      <c r="A61" s="331"/>
      <c r="B61" s="330"/>
      <c r="C61" s="285"/>
      <c r="D61" s="361"/>
      <c r="E61" s="350"/>
      <c r="F61" s="455"/>
      <c r="G61" s="420"/>
      <c r="H61" s="214"/>
      <c r="I61" s="463"/>
      <c r="J61" s="417"/>
      <c r="K61" s="350"/>
      <c r="L61" s="462"/>
      <c r="M61" s="417"/>
      <c r="N61" s="466"/>
      <c r="O61" s="460"/>
      <c r="P61" s="414"/>
      <c r="Q61" s="413">
        <f t="shared" si="2"/>
        <v>0</v>
      </c>
      <c r="R61" s="459"/>
    </row>
    <row r="62" spans="1:19" ht="15.75" thickBot="1" x14ac:dyDescent="0.3">
      <c r="A62" s="469"/>
      <c r="B62" s="468"/>
      <c r="C62" s="335"/>
      <c r="D62" s="467"/>
      <c r="E62" s="350"/>
      <c r="F62" s="455"/>
      <c r="G62" s="420"/>
      <c r="H62" s="214"/>
      <c r="I62" s="463"/>
      <c r="J62" s="417"/>
      <c r="K62" s="350"/>
      <c r="L62" s="462"/>
      <c r="M62" s="417"/>
      <c r="N62" s="466"/>
      <c r="O62" s="460"/>
      <c r="P62" s="414"/>
      <c r="Q62" s="413">
        <f t="shared" si="2"/>
        <v>0</v>
      </c>
      <c r="R62" s="459"/>
    </row>
    <row r="63" spans="1:19" ht="15.75" thickBot="1" x14ac:dyDescent="0.3">
      <c r="A63" s="331"/>
      <c r="B63" s="330"/>
      <c r="C63" s="285"/>
      <c r="D63" s="361"/>
      <c r="E63" s="350"/>
      <c r="F63" s="455"/>
      <c r="G63" s="420"/>
      <c r="H63" s="214"/>
      <c r="I63" s="463"/>
      <c r="J63" s="417"/>
      <c r="K63" s="350"/>
      <c r="L63" s="462"/>
      <c r="M63" s="417"/>
      <c r="N63" s="466"/>
      <c r="O63" s="460"/>
      <c r="P63" s="414"/>
      <c r="Q63" s="413">
        <f t="shared" si="2"/>
        <v>0</v>
      </c>
      <c r="R63" s="459"/>
    </row>
    <row r="64" spans="1:19" ht="15.75" thickBot="1" x14ac:dyDescent="0.3">
      <c r="A64" s="331"/>
      <c r="B64" s="330"/>
      <c r="C64" s="285"/>
      <c r="D64" s="361"/>
      <c r="E64" s="350"/>
      <c r="F64" s="455"/>
      <c r="G64" s="420"/>
      <c r="H64" s="214"/>
      <c r="I64" s="463"/>
      <c r="J64" s="417"/>
      <c r="K64" s="350"/>
      <c r="L64" s="462"/>
      <c r="M64" s="417"/>
      <c r="N64" s="461"/>
      <c r="O64" s="460"/>
      <c r="P64" s="414"/>
      <c r="Q64" s="425">
        <f t="shared" si="2"/>
        <v>0</v>
      </c>
      <c r="R64" s="459"/>
    </row>
    <row r="65" spans="1:18" ht="15.75" thickBot="1" x14ac:dyDescent="0.3">
      <c r="A65" s="331"/>
      <c r="B65" s="465"/>
      <c r="C65" s="464"/>
      <c r="D65" s="56"/>
      <c r="E65" s="350"/>
      <c r="F65" s="455"/>
      <c r="G65" s="420"/>
      <c r="H65" s="214"/>
      <c r="I65" s="463"/>
      <c r="J65" s="417"/>
      <c r="K65" s="350"/>
      <c r="L65" s="462"/>
      <c r="M65" s="417"/>
      <c r="N65" s="461"/>
      <c r="O65" s="460"/>
      <c r="P65" s="414"/>
      <c r="Q65" s="413">
        <f t="shared" si="2"/>
        <v>0</v>
      </c>
      <c r="R65" s="459"/>
    </row>
    <row r="66" spans="1:18" ht="15.75" thickBot="1" x14ac:dyDescent="0.3">
      <c r="A66" s="458"/>
      <c r="B66" s="457"/>
      <c r="C66" s="204"/>
      <c r="D66" s="456"/>
      <c r="E66" s="341"/>
      <c r="F66" s="455"/>
      <c r="G66" s="406"/>
      <c r="H66" s="202"/>
      <c r="I66" s="454"/>
      <c r="J66" s="417"/>
      <c r="K66" s="341"/>
      <c r="L66" s="453"/>
      <c r="M66" s="452"/>
      <c r="N66" s="451"/>
      <c r="O66" s="450"/>
      <c r="P66" s="414"/>
      <c r="Q66" s="413"/>
      <c r="R66" s="449"/>
    </row>
    <row r="67" spans="1:18" x14ac:dyDescent="0.25">
      <c r="J67" s="194"/>
      <c r="L67" s="194"/>
      <c r="M67" s="194"/>
      <c r="P67" s="194"/>
      <c r="Q67" s="194"/>
    </row>
  </sheetData>
  <sortState ref="A8:Q44">
    <sortCondition descending="1" ref="Q8:Q44"/>
  </sortState>
  <dataConsolidate/>
  <mergeCells count="8">
    <mergeCell ref="A1:R2"/>
    <mergeCell ref="A3:R3"/>
    <mergeCell ref="A4:R4"/>
    <mergeCell ref="A5:R5"/>
    <mergeCell ref="E7:G7"/>
    <mergeCell ref="H7:J7"/>
    <mergeCell ref="K7:M7"/>
    <mergeCell ref="N7:P7"/>
  </mergeCells>
  <pageMargins left="0.25" right="0.25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57"/>
  <sheetViews>
    <sheetView topLeftCell="A5" zoomScale="90" zoomScaleNormal="90" workbookViewId="0">
      <selection activeCell="K28" sqref="K28"/>
    </sheetView>
  </sheetViews>
  <sheetFormatPr defaultRowHeight="15" x14ac:dyDescent="0.25"/>
  <cols>
    <col min="1" max="1" width="14.140625" customWidth="1"/>
    <col min="2" max="2" width="11" customWidth="1"/>
    <col min="3" max="3" width="8.7109375" customWidth="1"/>
    <col min="4" max="4" width="29.5703125" customWidth="1"/>
  </cols>
  <sheetData>
    <row r="1" spans="1:14" ht="23.25" x14ac:dyDescent="0.35">
      <c r="A1" s="1011" t="s">
        <v>85</v>
      </c>
      <c r="B1" s="1011"/>
      <c r="C1" s="1011"/>
      <c r="D1" s="1011"/>
      <c r="E1" s="1011"/>
      <c r="F1" s="1011"/>
      <c r="G1" s="1011"/>
      <c r="H1" s="1011"/>
      <c r="I1" s="1011"/>
    </row>
    <row r="2" spans="1:14" ht="15.75" x14ac:dyDescent="0.25">
      <c r="A2" s="154" t="s">
        <v>23</v>
      </c>
      <c r="G2" s="977" t="s">
        <v>115</v>
      </c>
      <c r="H2" s="977"/>
      <c r="I2" s="977"/>
    </row>
    <row r="4" spans="1:14" ht="15.75" x14ac:dyDescent="0.25">
      <c r="A4" s="153" t="s">
        <v>43</v>
      </c>
      <c r="B4" s="152"/>
      <c r="C4" s="152"/>
      <c r="D4" s="152"/>
      <c r="E4" s="152"/>
      <c r="F4" s="152"/>
      <c r="G4" s="152"/>
      <c r="H4" s="152"/>
      <c r="I4" s="152"/>
      <c r="J4" s="151"/>
      <c r="K4" s="151"/>
      <c r="N4" s="1"/>
    </row>
    <row r="5" spans="1:14" ht="15.75" thickBot="1" x14ac:dyDescent="0.3">
      <c r="A5" s="150"/>
      <c r="B5" s="149"/>
      <c r="C5" s="149"/>
      <c r="D5" s="149"/>
      <c r="E5" s="149"/>
      <c r="F5" s="149"/>
      <c r="G5" s="149"/>
      <c r="H5" s="149"/>
      <c r="I5" s="149"/>
      <c r="N5" s="1"/>
    </row>
    <row r="6" spans="1:14" ht="24" thickTop="1" thickBot="1" x14ac:dyDescent="0.3">
      <c r="A6" s="148" t="s">
        <v>1</v>
      </c>
      <c r="B6" s="147" t="s">
        <v>2</v>
      </c>
      <c r="C6" s="146" t="s">
        <v>3</v>
      </c>
      <c r="D6" s="145" t="s">
        <v>4</v>
      </c>
      <c r="E6" s="144" t="s">
        <v>15</v>
      </c>
      <c r="F6" s="143" t="s">
        <v>16</v>
      </c>
      <c r="G6" s="143" t="s">
        <v>17</v>
      </c>
      <c r="H6" s="142" t="s">
        <v>42</v>
      </c>
      <c r="I6" s="141" t="s">
        <v>7</v>
      </c>
      <c r="J6" s="140" t="s">
        <v>30</v>
      </c>
      <c r="K6" s="633" t="s">
        <v>147</v>
      </c>
      <c r="L6" s="139">
        <v>1</v>
      </c>
      <c r="M6" s="139">
        <v>2</v>
      </c>
      <c r="N6" s="166">
        <v>3</v>
      </c>
    </row>
    <row r="7" spans="1:14" ht="15.75" thickBot="1" x14ac:dyDescent="0.3">
      <c r="A7" s="259" t="s">
        <v>132</v>
      </c>
      <c r="B7" s="656" t="s">
        <v>133</v>
      </c>
      <c r="C7" s="657">
        <v>1997</v>
      </c>
      <c r="D7" s="658" t="s">
        <v>134</v>
      </c>
      <c r="E7" s="176">
        <v>9.2100000000000009</v>
      </c>
      <c r="F7" s="175">
        <v>0</v>
      </c>
      <c r="G7" s="175">
        <v>9.3800000000000008</v>
      </c>
      <c r="H7" s="99">
        <v>63</v>
      </c>
      <c r="I7" s="98">
        <v>1</v>
      </c>
      <c r="J7" s="97">
        <f t="shared" ref="J7:J26" si="0">(E7+F7+G7)</f>
        <v>18.590000000000003</v>
      </c>
      <c r="K7" s="766">
        <v>1</v>
      </c>
      <c r="L7" s="767">
        <f t="shared" ref="L7:L26" si="1">MAX(E7:G7)</f>
        <v>9.3800000000000008</v>
      </c>
      <c r="M7" s="767">
        <f t="shared" ref="M7:M26" si="2">SUM(E7:G7)-L7-N7</f>
        <v>9.2100000000000026</v>
      </c>
      <c r="N7" s="767">
        <f t="shared" ref="N7:N26" si="3">MIN(E7:G7)</f>
        <v>0</v>
      </c>
    </row>
    <row r="8" spans="1:14" ht="15.75" thickBot="1" x14ac:dyDescent="0.3">
      <c r="A8" s="53" t="s">
        <v>81</v>
      </c>
      <c r="B8" s="62" t="s">
        <v>82</v>
      </c>
      <c r="C8" s="50">
        <v>1999</v>
      </c>
      <c r="D8" s="484" t="s">
        <v>76</v>
      </c>
      <c r="E8" s="161">
        <v>6.68</v>
      </c>
      <c r="F8" s="160">
        <v>7.5</v>
      </c>
      <c r="G8" s="160">
        <v>8.81</v>
      </c>
      <c r="H8" s="99">
        <v>58</v>
      </c>
      <c r="I8" s="771">
        <v>2</v>
      </c>
      <c r="J8" s="97">
        <f t="shared" si="0"/>
        <v>22.990000000000002</v>
      </c>
      <c r="K8" s="766">
        <v>12</v>
      </c>
      <c r="L8" s="767">
        <f t="shared" si="1"/>
        <v>8.81</v>
      </c>
      <c r="M8" s="767">
        <f t="shared" si="2"/>
        <v>7.5000000000000018</v>
      </c>
      <c r="N8" s="767">
        <f t="shared" si="3"/>
        <v>6.68</v>
      </c>
    </row>
    <row r="9" spans="1:14" ht="15.75" thickBot="1" x14ac:dyDescent="0.3">
      <c r="A9" s="53" t="s">
        <v>116</v>
      </c>
      <c r="B9" s="62" t="s">
        <v>33</v>
      </c>
      <c r="C9" s="50">
        <v>1996</v>
      </c>
      <c r="D9" s="484" t="s">
        <v>99</v>
      </c>
      <c r="E9" s="161">
        <v>7.74</v>
      </c>
      <c r="F9" s="160">
        <v>7.46</v>
      </c>
      <c r="G9" s="160">
        <v>8.23</v>
      </c>
      <c r="H9" s="99">
        <f>IF(MAX(E9:G9)&lt;3.1,0,(MAX(E9:G9)-3)*10)</f>
        <v>52.300000000000004</v>
      </c>
      <c r="I9" s="771">
        <v>3</v>
      </c>
      <c r="J9" s="97">
        <f t="shared" si="0"/>
        <v>23.43</v>
      </c>
      <c r="K9" s="766">
        <v>13</v>
      </c>
      <c r="L9" s="767">
        <f t="shared" si="1"/>
        <v>8.23</v>
      </c>
      <c r="M9" s="767">
        <f t="shared" si="2"/>
        <v>7.7399999999999993</v>
      </c>
      <c r="N9" s="767">
        <f t="shared" si="3"/>
        <v>7.46</v>
      </c>
    </row>
    <row r="10" spans="1:14" ht="15.75" thickBot="1" x14ac:dyDescent="0.3">
      <c r="A10" s="127" t="s">
        <v>40</v>
      </c>
      <c r="B10" s="62" t="s">
        <v>39</v>
      </c>
      <c r="C10" s="50">
        <v>1996</v>
      </c>
      <c r="D10" s="497" t="s">
        <v>32</v>
      </c>
      <c r="E10" s="161">
        <v>7.5</v>
      </c>
      <c r="F10" s="160">
        <v>8.19</v>
      </c>
      <c r="G10" s="160">
        <v>8.06</v>
      </c>
      <c r="H10" s="99">
        <v>51</v>
      </c>
      <c r="I10" s="771">
        <v>4</v>
      </c>
      <c r="J10" s="97">
        <f t="shared" si="0"/>
        <v>23.75</v>
      </c>
      <c r="K10" s="766">
        <v>2</v>
      </c>
      <c r="L10" s="767">
        <f t="shared" si="1"/>
        <v>8.19</v>
      </c>
      <c r="M10" s="767">
        <f t="shared" si="2"/>
        <v>8.06</v>
      </c>
      <c r="N10" s="767">
        <f t="shared" si="3"/>
        <v>7.5</v>
      </c>
    </row>
    <row r="11" spans="1:14" ht="15.75" thickBot="1" x14ac:dyDescent="0.3">
      <c r="A11" s="53" t="s">
        <v>38</v>
      </c>
      <c r="B11" s="67" t="s">
        <v>37</v>
      </c>
      <c r="C11" s="123">
        <v>1997</v>
      </c>
      <c r="D11" s="496" t="s">
        <v>32</v>
      </c>
      <c r="E11" s="161">
        <v>7.43</v>
      </c>
      <c r="F11" s="160">
        <v>0</v>
      </c>
      <c r="G11" s="160">
        <v>7.26</v>
      </c>
      <c r="H11" s="99">
        <v>44</v>
      </c>
      <c r="I11" s="772">
        <v>5</v>
      </c>
      <c r="J11" s="97">
        <f t="shared" si="0"/>
        <v>14.69</v>
      </c>
      <c r="K11" s="766">
        <v>4</v>
      </c>
      <c r="L11" s="767">
        <f t="shared" si="1"/>
        <v>7.43</v>
      </c>
      <c r="M11" s="767">
        <f t="shared" si="2"/>
        <v>7.26</v>
      </c>
      <c r="N11" s="767">
        <f t="shared" si="3"/>
        <v>0</v>
      </c>
    </row>
    <row r="12" spans="1:14" ht="15.75" thickBot="1" x14ac:dyDescent="0.3">
      <c r="A12" s="53" t="s">
        <v>119</v>
      </c>
      <c r="B12" s="124" t="s">
        <v>120</v>
      </c>
      <c r="C12" s="118">
        <v>1997</v>
      </c>
      <c r="D12" s="484" t="s">
        <v>99</v>
      </c>
      <c r="E12" s="161">
        <v>7.14</v>
      </c>
      <c r="F12" s="160">
        <v>6.94</v>
      </c>
      <c r="G12" s="160">
        <v>0</v>
      </c>
      <c r="H12" s="99">
        <v>41</v>
      </c>
      <c r="I12" s="773">
        <v>6</v>
      </c>
      <c r="J12" s="97">
        <f t="shared" si="0"/>
        <v>14.08</v>
      </c>
      <c r="K12" s="766">
        <v>15</v>
      </c>
      <c r="L12" s="767">
        <f t="shared" si="1"/>
        <v>7.14</v>
      </c>
      <c r="M12" s="767">
        <f t="shared" si="2"/>
        <v>6.94</v>
      </c>
      <c r="N12" s="767">
        <f t="shared" si="3"/>
        <v>0</v>
      </c>
    </row>
    <row r="13" spans="1:14" ht="15.75" thickBot="1" x14ac:dyDescent="0.3">
      <c r="A13" s="254" t="s">
        <v>135</v>
      </c>
      <c r="B13" s="268" t="s">
        <v>136</v>
      </c>
      <c r="C13" s="267">
        <v>1997</v>
      </c>
      <c r="D13" s="662" t="s">
        <v>134</v>
      </c>
      <c r="E13" s="161">
        <v>6.12</v>
      </c>
      <c r="F13" s="160">
        <v>6.27</v>
      </c>
      <c r="G13" s="160">
        <v>7.12</v>
      </c>
      <c r="H13" s="99">
        <v>41</v>
      </c>
      <c r="I13" s="773">
        <v>7</v>
      </c>
      <c r="J13" s="97">
        <f t="shared" si="0"/>
        <v>19.510000000000002</v>
      </c>
      <c r="K13" s="766">
        <v>16</v>
      </c>
      <c r="L13" s="767">
        <f t="shared" si="1"/>
        <v>7.12</v>
      </c>
      <c r="M13" s="767">
        <f t="shared" si="2"/>
        <v>6.2700000000000005</v>
      </c>
      <c r="N13" s="767">
        <f t="shared" si="3"/>
        <v>6.12</v>
      </c>
    </row>
    <row r="14" spans="1:14" ht="15.75" thickBot="1" x14ac:dyDescent="0.3">
      <c r="A14" s="254" t="s">
        <v>138</v>
      </c>
      <c r="B14" s="253" t="s">
        <v>139</v>
      </c>
      <c r="C14" s="267">
        <v>1997</v>
      </c>
      <c r="D14" s="670" t="s">
        <v>134</v>
      </c>
      <c r="E14" s="161">
        <v>6.97</v>
      </c>
      <c r="F14" s="160">
        <v>0</v>
      </c>
      <c r="G14" s="160">
        <v>6.13</v>
      </c>
      <c r="H14" s="99">
        <v>39</v>
      </c>
      <c r="I14" s="771">
        <v>8</v>
      </c>
      <c r="J14" s="97">
        <f t="shared" si="0"/>
        <v>13.1</v>
      </c>
      <c r="K14" s="766">
        <v>6</v>
      </c>
      <c r="L14" s="767">
        <f t="shared" si="1"/>
        <v>6.97</v>
      </c>
      <c r="M14" s="767">
        <f t="shared" si="2"/>
        <v>6.13</v>
      </c>
      <c r="N14" s="767">
        <f t="shared" si="3"/>
        <v>0</v>
      </c>
    </row>
    <row r="15" spans="1:14" ht="15.75" thickBot="1" x14ac:dyDescent="0.3">
      <c r="A15" s="41" t="s">
        <v>83</v>
      </c>
      <c r="B15" s="67" t="s">
        <v>36</v>
      </c>
      <c r="C15" s="50">
        <v>1997</v>
      </c>
      <c r="D15" s="497" t="s">
        <v>32</v>
      </c>
      <c r="E15" s="161">
        <v>6.78</v>
      </c>
      <c r="F15" s="160">
        <v>6.64</v>
      </c>
      <c r="G15" s="160">
        <v>0</v>
      </c>
      <c r="H15" s="99">
        <v>37</v>
      </c>
      <c r="I15" s="771">
        <v>9</v>
      </c>
      <c r="J15" s="97">
        <f t="shared" si="0"/>
        <v>13.42</v>
      </c>
      <c r="K15" s="766">
        <v>5</v>
      </c>
      <c r="L15" s="767">
        <f t="shared" si="1"/>
        <v>6.78</v>
      </c>
      <c r="M15" s="767">
        <f t="shared" si="2"/>
        <v>6.64</v>
      </c>
      <c r="N15" s="767">
        <f t="shared" si="3"/>
        <v>0</v>
      </c>
    </row>
    <row r="16" spans="1:14" ht="15.75" thickBot="1" x14ac:dyDescent="0.3">
      <c r="A16" s="134" t="s">
        <v>126</v>
      </c>
      <c r="B16" s="672" t="s">
        <v>124</v>
      </c>
      <c r="C16" s="185">
        <v>1998</v>
      </c>
      <c r="D16" s="663" t="s">
        <v>123</v>
      </c>
      <c r="E16" s="161">
        <v>0</v>
      </c>
      <c r="F16" s="160">
        <v>6.05</v>
      </c>
      <c r="G16" s="160">
        <v>6.78</v>
      </c>
      <c r="H16" s="99">
        <v>37</v>
      </c>
      <c r="I16" s="771">
        <v>10</v>
      </c>
      <c r="J16" s="97">
        <f t="shared" si="0"/>
        <v>12.83</v>
      </c>
      <c r="K16" s="766">
        <v>9</v>
      </c>
      <c r="L16" s="767">
        <f t="shared" si="1"/>
        <v>6.78</v>
      </c>
      <c r="M16" s="767">
        <f t="shared" si="2"/>
        <v>6.05</v>
      </c>
      <c r="N16" s="767">
        <f t="shared" si="3"/>
        <v>0</v>
      </c>
    </row>
    <row r="17" spans="1:14" ht="15.75" thickBot="1" x14ac:dyDescent="0.3">
      <c r="A17" s="53" t="s">
        <v>77</v>
      </c>
      <c r="B17" s="119" t="s">
        <v>78</v>
      </c>
      <c r="C17" s="118">
        <v>1998</v>
      </c>
      <c r="D17" s="483" t="s">
        <v>76</v>
      </c>
      <c r="E17" s="161">
        <v>6.62</v>
      </c>
      <c r="F17" s="160">
        <v>5.19</v>
      </c>
      <c r="G17" s="160">
        <v>5.83</v>
      </c>
      <c r="H17" s="99">
        <v>36</v>
      </c>
      <c r="I17" s="771">
        <v>11</v>
      </c>
      <c r="J17" s="97">
        <f t="shared" si="0"/>
        <v>17.64</v>
      </c>
      <c r="K17" s="766">
        <v>10</v>
      </c>
      <c r="L17" s="767">
        <f t="shared" si="1"/>
        <v>6.62</v>
      </c>
      <c r="M17" s="767">
        <f t="shared" si="2"/>
        <v>5.8299999999999992</v>
      </c>
      <c r="N17" s="767">
        <f t="shared" si="3"/>
        <v>5.19</v>
      </c>
    </row>
    <row r="18" spans="1:14" ht="15.75" thickBot="1" x14ac:dyDescent="0.3">
      <c r="A18" s="53" t="s">
        <v>75</v>
      </c>
      <c r="B18" s="62" t="s">
        <v>149</v>
      </c>
      <c r="C18" s="118">
        <v>1996</v>
      </c>
      <c r="D18" s="484" t="s">
        <v>76</v>
      </c>
      <c r="E18" s="161">
        <v>6.5</v>
      </c>
      <c r="F18" s="160">
        <v>5.84</v>
      </c>
      <c r="G18" s="160">
        <v>0</v>
      </c>
      <c r="H18" s="99">
        <v>35</v>
      </c>
      <c r="I18" s="772">
        <v>12</v>
      </c>
      <c r="J18" s="97">
        <f t="shared" si="0"/>
        <v>12.34</v>
      </c>
      <c r="K18" s="766">
        <v>8</v>
      </c>
      <c r="L18" s="767">
        <f t="shared" si="1"/>
        <v>6.5</v>
      </c>
      <c r="M18" s="767">
        <f t="shared" si="2"/>
        <v>5.84</v>
      </c>
      <c r="N18" s="767">
        <f t="shared" si="3"/>
        <v>0</v>
      </c>
    </row>
    <row r="19" spans="1:14" ht="15.75" thickBot="1" x14ac:dyDescent="0.3">
      <c r="A19" s="125" t="s">
        <v>35</v>
      </c>
      <c r="B19" s="67" t="s">
        <v>34</v>
      </c>
      <c r="C19" s="50">
        <v>1995</v>
      </c>
      <c r="D19" s="664" t="s">
        <v>32</v>
      </c>
      <c r="E19" s="161">
        <v>6.42</v>
      </c>
      <c r="F19" s="160">
        <v>6.32</v>
      </c>
      <c r="G19" s="160">
        <v>6.48</v>
      </c>
      <c r="H19" s="99">
        <v>34</v>
      </c>
      <c r="I19" s="773">
        <v>13</v>
      </c>
      <c r="J19" s="97">
        <f t="shared" si="0"/>
        <v>19.22</v>
      </c>
      <c r="K19" s="766">
        <v>7</v>
      </c>
      <c r="L19" s="767">
        <f t="shared" si="1"/>
        <v>6.48</v>
      </c>
      <c r="M19" s="767">
        <f t="shared" si="2"/>
        <v>6.4199999999999982</v>
      </c>
      <c r="N19" s="767">
        <f t="shared" si="3"/>
        <v>6.32</v>
      </c>
    </row>
    <row r="20" spans="1:14" ht="15.75" thickBot="1" x14ac:dyDescent="0.3">
      <c r="A20" s="134" t="s">
        <v>155</v>
      </c>
      <c r="B20" s="114" t="s">
        <v>156</v>
      </c>
      <c r="C20" s="113">
        <v>1998</v>
      </c>
      <c r="D20" s="624" t="s">
        <v>123</v>
      </c>
      <c r="E20" s="161">
        <v>0</v>
      </c>
      <c r="F20" s="160">
        <v>6.42</v>
      </c>
      <c r="G20" s="160">
        <v>6.36</v>
      </c>
      <c r="H20" s="99">
        <f>IF(MAX(E20:G20)&lt;3.1,0,(MAX(E20:G20)-3)*10)</f>
        <v>34.200000000000003</v>
      </c>
      <c r="I20" s="771">
        <v>14</v>
      </c>
      <c r="J20" s="97">
        <f t="shared" si="0"/>
        <v>12.780000000000001</v>
      </c>
      <c r="K20" s="766">
        <v>11</v>
      </c>
      <c r="L20" s="774">
        <f t="shared" si="1"/>
        <v>6.42</v>
      </c>
      <c r="M20" s="767">
        <f t="shared" si="2"/>
        <v>6.3600000000000012</v>
      </c>
      <c r="N20" s="767">
        <f t="shared" si="3"/>
        <v>0</v>
      </c>
    </row>
    <row r="21" spans="1:14" ht="15.75" thickBot="1" x14ac:dyDescent="0.3">
      <c r="A21" s="53" t="s">
        <v>127</v>
      </c>
      <c r="B21" s="62" t="s">
        <v>128</v>
      </c>
      <c r="C21" s="50">
        <v>1999</v>
      </c>
      <c r="D21" s="624" t="s">
        <v>123</v>
      </c>
      <c r="E21" s="161">
        <v>5.27</v>
      </c>
      <c r="F21" s="160">
        <v>6.39</v>
      </c>
      <c r="G21" s="160">
        <v>6.26</v>
      </c>
      <c r="H21" s="99">
        <v>33</v>
      </c>
      <c r="I21" s="771">
        <v>15</v>
      </c>
      <c r="J21" s="97">
        <f t="shared" si="0"/>
        <v>17.920000000000002</v>
      </c>
      <c r="K21" s="766">
        <v>13</v>
      </c>
      <c r="L21" s="767">
        <f t="shared" si="1"/>
        <v>6.39</v>
      </c>
      <c r="M21" s="767">
        <f t="shared" si="2"/>
        <v>6.2600000000000016</v>
      </c>
      <c r="N21" s="767">
        <f t="shared" si="3"/>
        <v>5.27</v>
      </c>
    </row>
    <row r="22" spans="1:14" ht="15.75" thickBot="1" x14ac:dyDescent="0.3">
      <c r="A22" s="768" t="s">
        <v>125</v>
      </c>
      <c r="B22" s="133" t="s">
        <v>41</v>
      </c>
      <c r="C22" s="132">
        <v>1998</v>
      </c>
      <c r="D22" s="769" t="s">
        <v>123</v>
      </c>
      <c r="E22" s="161">
        <v>5.96</v>
      </c>
      <c r="F22" s="160">
        <v>6.23</v>
      </c>
      <c r="G22" s="160">
        <v>5.79</v>
      </c>
      <c r="H22" s="99">
        <v>32</v>
      </c>
      <c r="I22" s="772">
        <v>16</v>
      </c>
      <c r="J22" s="97">
        <f t="shared" si="0"/>
        <v>17.98</v>
      </c>
      <c r="K22" s="766">
        <v>3</v>
      </c>
      <c r="L22" s="767">
        <f t="shared" si="1"/>
        <v>6.23</v>
      </c>
      <c r="M22" s="767">
        <f t="shared" si="2"/>
        <v>5.96</v>
      </c>
      <c r="N22" s="767">
        <f t="shared" si="3"/>
        <v>5.79</v>
      </c>
    </row>
    <row r="23" spans="1:14" ht="15.75" thickBot="1" x14ac:dyDescent="0.3">
      <c r="A23" s="53" t="s">
        <v>121</v>
      </c>
      <c r="B23" s="67" t="s">
        <v>122</v>
      </c>
      <c r="C23" s="51">
        <v>1996</v>
      </c>
      <c r="D23" s="484" t="s">
        <v>99</v>
      </c>
      <c r="E23" s="161">
        <v>5.86</v>
      </c>
      <c r="F23" s="160">
        <v>5.98</v>
      </c>
      <c r="G23" s="160">
        <v>5.93</v>
      </c>
      <c r="H23" s="99">
        <v>29</v>
      </c>
      <c r="I23" s="773">
        <v>17</v>
      </c>
      <c r="J23" s="97">
        <f t="shared" si="0"/>
        <v>17.77</v>
      </c>
      <c r="K23" s="766">
        <v>18</v>
      </c>
      <c r="L23" s="767">
        <f t="shared" si="1"/>
        <v>5.98</v>
      </c>
      <c r="M23" s="767">
        <f t="shared" si="2"/>
        <v>5.9299999999999988</v>
      </c>
      <c r="N23" s="767">
        <f t="shared" si="3"/>
        <v>5.86</v>
      </c>
    </row>
    <row r="24" spans="1:14" ht="15.75" thickBot="1" x14ac:dyDescent="0.3">
      <c r="A24" s="237" t="s">
        <v>137</v>
      </c>
      <c r="B24" s="253" t="s">
        <v>78</v>
      </c>
      <c r="C24" s="252">
        <v>1998</v>
      </c>
      <c r="D24" s="630" t="s">
        <v>134</v>
      </c>
      <c r="E24" s="161">
        <v>0</v>
      </c>
      <c r="F24" s="160">
        <v>0</v>
      </c>
      <c r="G24" s="160">
        <v>5.82</v>
      </c>
      <c r="H24" s="99">
        <v>28</v>
      </c>
      <c r="I24" s="773">
        <v>18</v>
      </c>
      <c r="J24" s="97">
        <f t="shared" si="0"/>
        <v>5.82</v>
      </c>
      <c r="K24" s="766">
        <v>17</v>
      </c>
      <c r="L24" s="767">
        <f t="shared" si="1"/>
        <v>5.82</v>
      </c>
      <c r="M24" s="767">
        <f t="shared" si="2"/>
        <v>0</v>
      </c>
      <c r="N24" s="767">
        <f t="shared" si="3"/>
        <v>0</v>
      </c>
    </row>
    <row r="25" spans="1:14" ht="15.75" thickBot="1" x14ac:dyDescent="0.3">
      <c r="A25" s="53" t="s">
        <v>79</v>
      </c>
      <c r="B25" s="62" t="s">
        <v>80</v>
      </c>
      <c r="C25" s="50">
        <v>1998</v>
      </c>
      <c r="D25" s="661" t="s">
        <v>76</v>
      </c>
      <c r="E25" s="161">
        <v>5.19</v>
      </c>
      <c r="F25" s="160">
        <v>5.0599999999999996</v>
      </c>
      <c r="G25" s="160">
        <v>5.48</v>
      </c>
      <c r="H25" s="99">
        <v>24</v>
      </c>
      <c r="I25" s="771">
        <v>19</v>
      </c>
      <c r="J25" s="97">
        <f t="shared" si="0"/>
        <v>15.73</v>
      </c>
      <c r="K25" s="766">
        <v>19</v>
      </c>
      <c r="L25" s="767">
        <f t="shared" si="1"/>
        <v>5.48</v>
      </c>
      <c r="M25" s="767">
        <f t="shared" si="2"/>
        <v>5.19</v>
      </c>
      <c r="N25" s="767">
        <f t="shared" si="3"/>
        <v>5.0599999999999996</v>
      </c>
    </row>
    <row r="26" spans="1:14" ht="15.75" thickBot="1" x14ac:dyDescent="0.3">
      <c r="A26" s="53" t="s">
        <v>117</v>
      </c>
      <c r="B26" s="62" t="s">
        <v>118</v>
      </c>
      <c r="C26" s="50">
        <v>1997</v>
      </c>
      <c r="D26" s="661" t="s">
        <v>99</v>
      </c>
      <c r="E26" s="161"/>
      <c r="F26" s="160"/>
      <c r="G26" s="160"/>
      <c r="H26" s="99">
        <f>IF(MAX(E26:G26)&lt;3.1,0,(MAX(E26:G26)-3)*10)</f>
        <v>0</v>
      </c>
      <c r="I26" s="771">
        <v>20</v>
      </c>
      <c r="J26" s="97">
        <f t="shared" si="0"/>
        <v>0</v>
      </c>
      <c r="K26" s="766"/>
      <c r="L26" s="767">
        <f t="shared" si="1"/>
        <v>0</v>
      </c>
      <c r="M26" s="767">
        <f t="shared" si="2"/>
        <v>0</v>
      </c>
      <c r="N26" s="767">
        <f t="shared" si="3"/>
        <v>0</v>
      </c>
    </row>
    <row r="27" spans="1:14" ht="15.75" thickBot="1" x14ac:dyDescent="0.3">
      <c r="A27" s="125"/>
      <c r="B27" s="124"/>
      <c r="C27" s="123"/>
      <c r="D27" s="61"/>
      <c r="E27" s="108"/>
      <c r="F27" s="107"/>
      <c r="G27" s="107"/>
      <c r="H27" s="99">
        <f t="shared" ref="H27:H38" si="4">IF(MAX(E27:G27)&lt;3.1,0,(MAX(E27:G27)-3)*10)</f>
        <v>0</v>
      </c>
      <c r="I27" s="771"/>
      <c r="J27" s="97">
        <f t="shared" ref="J27:J38" si="5">(E27+F27+G27)</f>
        <v>0</v>
      </c>
      <c r="K27" s="96"/>
      <c r="L27" s="96"/>
      <c r="N27" s="1"/>
    </row>
    <row r="28" spans="1:14" ht="15.75" thickBot="1" x14ac:dyDescent="0.3">
      <c r="A28" s="127"/>
      <c r="B28" s="119"/>
      <c r="C28" s="118"/>
      <c r="D28" s="109"/>
      <c r="E28" s="108"/>
      <c r="F28" s="107"/>
      <c r="G28" s="107"/>
      <c r="H28" s="99">
        <f t="shared" si="4"/>
        <v>0</v>
      </c>
      <c r="I28" s="770"/>
      <c r="J28" s="97">
        <f t="shared" si="5"/>
        <v>0</v>
      </c>
      <c r="K28" s="96"/>
      <c r="L28" s="96"/>
      <c r="N28" s="1"/>
    </row>
    <row r="29" spans="1:14" ht="15.75" thickBot="1" x14ac:dyDescent="0.3">
      <c r="A29" s="122"/>
      <c r="B29" s="121"/>
      <c r="C29" s="120"/>
      <c r="D29" s="109"/>
      <c r="E29" s="108"/>
      <c r="F29" s="107"/>
      <c r="G29" s="107"/>
      <c r="H29" s="99">
        <f t="shared" si="4"/>
        <v>0</v>
      </c>
      <c r="I29" s="106"/>
      <c r="J29" s="97">
        <f t="shared" si="5"/>
        <v>0</v>
      </c>
      <c r="K29" s="96"/>
      <c r="L29" s="96"/>
      <c r="N29" s="1"/>
    </row>
    <row r="30" spans="1:14" ht="15.75" thickBot="1" x14ac:dyDescent="0.3">
      <c r="A30" s="115"/>
      <c r="B30" s="133"/>
      <c r="C30" s="132"/>
      <c r="D30" s="624"/>
      <c r="E30" s="161"/>
      <c r="F30" s="160"/>
      <c r="G30" s="160"/>
      <c r="H30" s="99"/>
      <c r="I30" s="106"/>
      <c r="J30" s="97"/>
      <c r="K30" s="766"/>
      <c r="L30" s="767"/>
      <c r="M30" s="767"/>
      <c r="N30" s="767"/>
    </row>
    <row r="31" spans="1:14" ht="15.75" thickBot="1" x14ac:dyDescent="0.3">
      <c r="A31" s="125"/>
      <c r="B31" s="124"/>
      <c r="C31" s="123"/>
      <c r="D31" s="109"/>
      <c r="E31" s="108"/>
      <c r="F31" s="107"/>
      <c r="G31" s="107"/>
      <c r="H31" s="99">
        <f t="shared" si="4"/>
        <v>0</v>
      </c>
      <c r="I31" s="106"/>
      <c r="J31" s="97">
        <f t="shared" si="5"/>
        <v>0</v>
      </c>
      <c r="K31" s="96"/>
      <c r="L31" s="96"/>
      <c r="N31" s="1"/>
    </row>
    <row r="32" spans="1:14" ht="15.75" thickBot="1" x14ac:dyDescent="0.3">
      <c r="A32" s="122"/>
      <c r="B32" s="121"/>
      <c r="C32" s="120"/>
      <c r="D32" s="109"/>
      <c r="E32" s="108"/>
      <c r="F32" s="107"/>
      <c r="G32" s="107"/>
      <c r="H32" s="99">
        <f t="shared" si="4"/>
        <v>0</v>
      </c>
      <c r="I32" s="106"/>
      <c r="J32" s="97">
        <f t="shared" si="5"/>
        <v>0</v>
      </c>
      <c r="K32" s="96"/>
      <c r="L32" s="96"/>
      <c r="N32" s="1"/>
    </row>
    <row r="33" spans="1:14" ht="15.75" thickBot="1" x14ac:dyDescent="0.3">
      <c r="A33" s="53"/>
      <c r="B33" s="62"/>
      <c r="C33" s="50"/>
      <c r="D33" s="664"/>
      <c r="E33" s="161"/>
      <c r="F33" s="160"/>
      <c r="G33" s="160"/>
      <c r="H33" s="99"/>
      <c r="I33" s="106"/>
      <c r="J33" s="97"/>
      <c r="K33" s="766"/>
      <c r="L33" s="767"/>
      <c r="M33" s="767"/>
      <c r="N33" s="767"/>
    </row>
    <row r="34" spans="1:14" ht="15.75" thickBot="1" x14ac:dyDescent="0.3">
      <c r="A34" s="112"/>
      <c r="B34" s="117"/>
      <c r="C34" s="116"/>
      <c r="D34" s="109"/>
      <c r="E34" s="108"/>
      <c r="F34" s="107"/>
      <c r="G34" s="107"/>
      <c r="H34" s="99">
        <f t="shared" si="4"/>
        <v>0</v>
      </c>
      <c r="I34" s="106"/>
      <c r="J34" s="97">
        <f t="shared" si="5"/>
        <v>0</v>
      </c>
      <c r="K34" s="96"/>
      <c r="L34" s="96"/>
      <c r="N34" s="1"/>
    </row>
    <row r="35" spans="1:14" ht="15.75" thickBot="1" x14ac:dyDescent="0.3">
      <c r="A35" s="41"/>
      <c r="B35" s="67"/>
      <c r="C35" s="51"/>
      <c r="D35" s="87"/>
      <c r="E35" s="108"/>
      <c r="F35" s="107"/>
      <c r="G35" s="107"/>
      <c r="H35" s="99">
        <f t="shared" si="4"/>
        <v>0</v>
      </c>
      <c r="I35" s="106"/>
      <c r="J35" s="97">
        <f t="shared" si="5"/>
        <v>0</v>
      </c>
      <c r="K35" s="96"/>
      <c r="L35" s="96"/>
      <c r="N35" s="1"/>
    </row>
    <row r="36" spans="1:14" ht="15.75" thickBot="1" x14ac:dyDescent="0.3">
      <c r="A36" s="41"/>
      <c r="B36" s="67"/>
      <c r="C36" s="51"/>
      <c r="D36" s="87"/>
      <c r="E36" s="108"/>
      <c r="F36" s="107"/>
      <c r="G36" s="107"/>
      <c r="H36" s="99">
        <f t="shared" si="4"/>
        <v>0</v>
      </c>
      <c r="I36" s="106"/>
      <c r="J36" s="97">
        <f t="shared" si="5"/>
        <v>0</v>
      </c>
      <c r="K36" s="96"/>
      <c r="L36" s="96"/>
      <c r="N36" s="1"/>
    </row>
    <row r="37" spans="1:14" ht="15.75" thickBot="1" x14ac:dyDescent="0.3">
      <c r="A37" s="112"/>
      <c r="B37" s="111"/>
      <c r="C37" s="110"/>
      <c r="D37" s="109"/>
      <c r="E37" s="108"/>
      <c r="F37" s="107"/>
      <c r="G37" s="107"/>
      <c r="H37" s="99">
        <f t="shared" si="4"/>
        <v>0</v>
      </c>
      <c r="I37" s="106"/>
      <c r="J37" s="97">
        <f t="shared" si="5"/>
        <v>0</v>
      </c>
      <c r="K37" s="96"/>
      <c r="L37" s="96"/>
      <c r="N37" s="1"/>
    </row>
    <row r="38" spans="1:14" ht="15.75" thickBot="1" x14ac:dyDescent="0.3">
      <c r="A38" s="41"/>
      <c r="B38" s="67"/>
      <c r="C38" s="51"/>
      <c r="D38" s="87"/>
      <c r="E38" s="108"/>
      <c r="F38" s="107"/>
      <c r="G38" s="107"/>
      <c r="H38" s="99">
        <f t="shared" si="4"/>
        <v>0</v>
      </c>
      <c r="I38" s="106"/>
      <c r="J38" s="97">
        <f t="shared" si="5"/>
        <v>0</v>
      </c>
      <c r="K38" s="96"/>
      <c r="L38" s="96"/>
      <c r="N38" s="1"/>
    </row>
    <row r="39" spans="1:14" ht="15.75" thickBot="1" x14ac:dyDescent="0.3">
      <c r="A39" s="41"/>
      <c r="B39" s="67"/>
      <c r="C39" s="51"/>
      <c r="D39" s="87"/>
      <c r="E39" s="108"/>
      <c r="F39" s="107"/>
      <c r="G39" s="107"/>
      <c r="H39" s="99">
        <f t="shared" ref="H39:H56" si="6">IF(MAX(E39:G39)&lt;3.1,0,(MAX(E39:G39)-3)*10)</f>
        <v>0</v>
      </c>
      <c r="I39" s="106"/>
      <c r="J39" s="97">
        <f t="shared" ref="J39:J56" si="7">(E39+F39+G39)</f>
        <v>0</v>
      </c>
      <c r="K39" s="96"/>
      <c r="L39" s="96"/>
      <c r="N39" s="1"/>
    </row>
    <row r="40" spans="1:14" ht="15.75" thickBot="1" x14ac:dyDescent="0.3">
      <c r="A40" s="41"/>
      <c r="B40" s="67"/>
      <c r="C40" s="51"/>
      <c r="D40" s="87"/>
      <c r="E40" s="108"/>
      <c r="F40" s="107"/>
      <c r="G40" s="107"/>
      <c r="H40" s="99">
        <f t="shared" si="6"/>
        <v>0</v>
      </c>
      <c r="I40" s="106"/>
      <c r="J40" s="97">
        <f t="shared" si="7"/>
        <v>0</v>
      </c>
      <c r="K40" s="96"/>
      <c r="L40" s="96"/>
      <c r="N40" s="1"/>
    </row>
    <row r="41" spans="1:14" ht="15.75" thickBot="1" x14ac:dyDescent="0.3">
      <c r="A41" s="41"/>
      <c r="B41" s="67"/>
      <c r="C41" s="51"/>
      <c r="D41" s="87"/>
      <c r="E41" s="108"/>
      <c r="F41" s="107"/>
      <c r="G41" s="107"/>
      <c r="H41" s="99">
        <f t="shared" si="6"/>
        <v>0</v>
      </c>
      <c r="I41" s="106"/>
      <c r="J41" s="97">
        <f t="shared" si="7"/>
        <v>0</v>
      </c>
      <c r="K41" s="96"/>
      <c r="L41" s="96"/>
      <c r="N41" s="1"/>
    </row>
    <row r="42" spans="1:14" ht="15.75" thickBot="1" x14ac:dyDescent="0.3">
      <c r="A42" s="41"/>
      <c r="B42" s="67"/>
      <c r="C42" s="51"/>
      <c r="D42" s="87"/>
      <c r="E42" s="108"/>
      <c r="F42" s="107"/>
      <c r="G42" s="107"/>
      <c r="H42" s="99">
        <f t="shared" si="6"/>
        <v>0</v>
      </c>
      <c r="I42" s="106"/>
      <c r="J42" s="97">
        <f t="shared" si="7"/>
        <v>0</v>
      </c>
      <c r="K42" s="96"/>
      <c r="L42" s="96"/>
      <c r="N42" s="1"/>
    </row>
    <row r="43" spans="1:14" ht="15.75" thickBot="1" x14ac:dyDescent="0.3">
      <c r="A43" s="41"/>
      <c r="B43" s="67"/>
      <c r="C43" s="51"/>
      <c r="D43" s="87"/>
      <c r="E43" s="108"/>
      <c r="F43" s="107"/>
      <c r="G43" s="107"/>
      <c r="H43" s="99">
        <f t="shared" si="6"/>
        <v>0</v>
      </c>
      <c r="I43" s="106"/>
      <c r="J43" s="97">
        <f t="shared" si="7"/>
        <v>0</v>
      </c>
      <c r="K43" s="96"/>
      <c r="L43" s="96"/>
      <c r="N43" s="1"/>
    </row>
    <row r="44" spans="1:14" ht="15.75" thickBot="1" x14ac:dyDescent="0.3">
      <c r="A44" s="112"/>
      <c r="B44" s="111"/>
      <c r="C44" s="110"/>
      <c r="D44" s="109"/>
      <c r="E44" s="108"/>
      <c r="F44" s="107"/>
      <c r="G44" s="107"/>
      <c r="H44" s="99">
        <f t="shared" si="6"/>
        <v>0</v>
      </c>
      <c r="I44" s="106"/>
      <c r="J44" s="97">
        <f t="shared" si="7"/>
        <v>0</v>
      </c>
      <c r="K44" s="96"/>
      <c r="L44" s="96"/>
      <c r="N44" s="1"/>
    </row>
    <row r="45" spans="1:14" ht="15.75" thickBot="1" x14ac:dyDescent="0.3">
      <c r="A45" s="112"/>
      <c r="B45" s="111"/>
      <c r="C45" s="110"/>
      <c r="D45" s="109"/>
      <c r="E45" s="108"/>
      <c r="F45" s="107"/>
      <c r="G45" s="107"/>
      <c r="H45" s="99">
        <f t="shared" si="6"/>
        <v>0</v>
      </c>
      <c r="I45" s="106"/>
      <c r="J45" s="97">
        <f t="shared" si="7"/>
        <v>0</v>
      </c>
      <c r="K45" s="96"/>
      <c r="L45" s="96"/>
      <c r="N45" s="1"/>
    </row>
    <row r="46" spans="1:14" ht="15.75" thickBot="1" x14ac:dyDescent="0.3">
      <c r="A46" s="41"/>
      <c r="B46" s="67"/>
      <c r="C46" s="51"/>
      <c r="D46" s="87"/>
      <c r="E46" s="108"/>
      <c r="F46" s="107"/>
      <c r="G46" s="107"/>
      <c r="H46" s="99">
        <f t="shared" si="6"/>
        <v>0</v>
      </c>
      <c r="I46" s="106"/>
      <c r="J46" s="97">
        <f t="shared" si="7"/>
        <v>0</v>
      </c>
      <c r="K46" s="96"/>
      <c r="L46" s="96"/>
      <c r="N46" s="1"/>
    </row>
    <row r="47" spans="1:14" ht="15.75" thickBot="1" x14ac:dyDescent="0.3">
      <c r="A47" s="41"/>
      <c r="B47" s="67"/>
      <c r="C47" s="51"/>
      <c r="D47" s="87"/>
      <c r="E47" s="108"/>
      <c r="F47" s="107"/>
      <c r="G47" s="107"/>
      <c r="H47" s="99">
        <f t="shared" si="6"/>
        <v>0</v>
      </c>
      <c r="I47" s="106"/>
      <c r="J47" s="97">
        <f t="shared" si="7"/>
        <v>0</v>
      </c>
      <c r="K47" s="96"/>
      <c r="L47" s="96"/>
      <c r="N47" s="1"/>
    </row>
    <row r="48" spans="1:14" ht="15.75" thickBot="1" x14ac:dyDescent="0.3">
      <c r="A48" s="41"/>
      <c r="B48" s="67"/>
      <c r="C48" s="51"/>
      <c r="D48" s="109"/>
      <c r="E48" s="108"/>
      <c r="F48" s="107"/>
      <c r="G48" s="107"/>
      <c r="H48" s="99">
        <f t="shared" si="6"/>
        <v>0</v>
      </c>
      <c r="I48" s="106"/>
      <c r="J48" s="97">
        <f t="shared" si="7"/>
        <v>0</v>
      </c>
      <c r="K48" s="96"/>
      <c r="L48" s="96"/>
      <c r="N48" s="1"/>
    </row>
    <row r="49" spans="1:14" ht="15.75" thickBot="1" x14ac:dyDescent="0.3">
      <c r="A49" s="41"/>
      <c r="B49" s="67"/>
      <c r="C49" s="51"/>
      <c r="D49" s="89"/>
      <c r="E49" s="108"/>
      <c r="F49" s="107"/>
      <c r="G49" s="107"/>
      <c r="H49" s="99">
        <f t="shared" si="6"/>
        <v>0</v>
      </c>
      <c r="I49" s="106"/>
      <c r="J49" s="97">
        <f t="shared" si="7"/>
        <v>0</v>
      </c>
      <c r="K49" s="96"/>
      <c r="L49" s="96"/>
      <c r="N49" s="1"/>
    </row>
    <row r="50" spans="1:14" ht="15.75" thickBot="1" x14ac:dyDescent="0.3">
      <c r="A50" s="41"/>
      <c r="B50" s="88"/>
      <c r="C50" s="51"/>
      <c r="D50" s="57"/>
      <c r="E50" s="108"/>
      <c r="F50" s="107"/>
      <c r="G50" s="107"/>
      <c r="H50" s="99">
        <f t="shared" si="6"/>
        <v>0</v>
      </c>
      <c r="I50" s="106"/>
      <c r="J50" s="97">
        <f t="shared" si="7"/>
        <v>0</v>
      </c>
      <c r="K50" s="96"/>
      <c r="L50" s="96"/>
      <c r="N50" s="1"/>
    </row>
    <row r="51" spans="1:14" ht="15.75" thickBot="1" x14ac:dyDescent="0.3">
      <c r="A51" s="41"/>
      <c r="B51" s="67"/>
      <c r="C51" s="51"/>
      <c r="D51" s="87"/>
      <c r="E51" s="108"/>
      <c r="F51" s="107"/>
      <c r="G51" s="107"/>
      <c r="H51" s="99">
        <f t="shared" si="6"/>
        <v>0</v>
      </c>
      <c r="I51" s="106"/>
      <c r="J51" s="97">
        <f t="shared" si="7"/>
        <v>0</v>
      </c>
      <c r="K51" s="96"/>
      <c r="L51" s="96"/>
      <c r="N51" s="1"/>
    </row>
    <row r="52" spans="1:14" ht="15.75" thickBot="1" x14ac:dyDescent="0.3">
      <c r="A52" s="115"/>
      <c r="B52" s="114"/>
      <c r="C52" s="113"/>
      <c r="D52" s="89"/>
      <c r="E52" s="108"/>
      <c r="F52" s="107"/>
      <c r="G52" s="107"/>
      <c r="H52" s="99">
        <f t="shared" si="6"/>
        <v>0</v>
      </c>
      <c r="I52" s="106"/>
      <c r="J52" s="97">
        <f t="shared" si="7"/>
        <v>0</v>
      </c>
      <c r="K52" s="96"/>
      <c r="L52" s="96"/>
      <c r="N52" s="1"/>
    </row>
    <row r="53" spans="1:14" ht="15.75" thickBot="1" x14ac:dyDescent="0.3">
      <c r="A53" s="112"/>
      <c r="B53" s="111"/>
      <c r="C53" s="110"/>
      <c r="D53" s="109"/>
      <c r="E53" s="108"/>
      <c r="F53" s="107"/>
      <c r="G53" s="107"/>
      <c r="H53" s="99">
        <f t="shared" si="6"/>
        <v>0</v>
      </c>
      <c r="I53" s="106"/>
      <c r="J53" s="97">
        <f t="shared" si="7"/>
        <v>0</v>
      </c>
      <c r="K53" s="96"/>
      <c r="L53" s="96"/>
      <c r="N53" s="1"/>
    </row>
    <row r="54" spans="1:14" ht="15.75" thickBot="1" x14ac:dyDescent="0.3">
      <c r="A54" s="41"/>
      <c r="B54" s="67"/>
      <c r="C54" s="51"/>
      <c r="D54" s="87"/>
      <c r="E54" s="108"/>
      <c r="F54" s="107"/>
      <c r="G54" s="107"/>
      <c r="H54" s="99">
        <f t="shared" si="6"/>
        <v>0</v>
      </c>
      <c r="I54" s="106"/>
      <c r="J54" s="97">
        <f t="shared" si="7"/>
        <v>0</v>
      </c>
      <c r="K54" s="96"/>
      <c r="L54" s="96"/>
      <c r="N54" s="1"/>
    </row>
    <row r="55" spans="1:14" ht="15.75" thickBot="1" x14ac:dyDescent="0.3">
      <c r="A55" s="112"/>
      <c r="B55" s="111"/>
      <c r="C55" s="110"/>
      <c r="D55" s="109"/>
      <c r="E55" s="108"/>
      <c r="F55" s="107"/>
      <c r="G55" s="107"/>
      <c r="H55" s="99">
        <f t="shared" si="6"/>
        <v>0</v>
      </c>
      <c r="I55" s="106"/>
      <c r="J55" s="97">
        <f t="shared" si="7"/>
        <v>0</v>
      </c>
      <c r="K55" s="96"/>
      <c r="L55" s="96"/>
      <c r="N55" s="1"/>
    </row>
    <row r="56" spans="1:14" ht="15.75" thickBot="1" x14ac:dyDescent="0.3">
      <c r="A56" s="105"/>
      <c r="B56" s="104"/>
      <c r="C56" s="103"/>
      <c r="D56" s="102"/>
      <c r="E56" s="101"/>
      <c r="F56" s="100"/>
      <c r="G56" s="100"/>
      <c r="H56" s="99">
        <f t="shared" si="6"/>
        <v>0</v>
      </c>
      <c r="I56" s="98"/>
      <c r="J56" s="97">
        <f t="shared" si="7"/>
        <v>0</v>
      </c>
      <c r="K56" s="96"/>
      <c r="L56" s="96"/>
      <c r="N56" s="1"/>
    </row>
    <row r="57" spans="1:14" ht="15.75" thickTop="1" x14ac:dyDescent="0.25">
      <c r="H57" s="95"/>
      <c r="I57" s="95"/>
    </row>
  </sheetData>
  <sortState ref="A7:N26">
    <sortCondition descending="1" ref="H7:H26"/>
    <sortCondition descending="1" ref="L7:L26"/>
    <sortCondition ref="K7:K26"/>
  </sortState>
  <mergeCells count="2">
    <mergeCell ref="A1:I1"/>
    <mergeCell ref="G2:I2"/>
  </mergeCells>
  <conditionalFormatting sqref="E7:G18 E31:G32 E34:G56 E21:G29">
    <cfRule type="cellIs" dxfId="56" priority="5" operator="equal">
      <formula>0</formula>
    </cfRule>
  </conditionalFormatting>
  <conditionalFormatting sqref="E30:G30">
    <cfRule type="cellIs" dxfId="55" priority="4" operator="equal">
      <formula>0</formula>
    </cfRule>
  </conditionalFormatting>
  <conditionalFormatting sqref="E33:G33">
    <cfRule type="cellIs" dxfId="54" priority="3" operator="equal">
      <formula>0</formula>
    </cfRule>
  </conditionalFormatting>
  <conditionalFormatting sqref="E19:G19">
    <cfRule type="cellIs" dxfId="53" priority="2" operator="equal">
      <formula>0</formula>
    </cfRule>
  </conditionalFormatting>
  <conditionalFormatting sqref="E20:G20">
    <cfRule type="cellIs" dxfId="52" priority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56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60"/>
  <sheetViews>
    <sheetView topLeftCell="A3" zoomScale="110" zoomScaleNormal="110" workbookViewId="0">
      <selection activeCell="O20" sqref="O20"/>
    </sheetView>
  </sheetViews>
  <sheetFormatPr defaultRowHeight="15" x14ac:dyDescent="0.25"/>
  <cols>
    <col min="1" max="1" width="13" customWidth="1"/>
    <col min="2" max="2" width="11.5703125" customWidth="1"/>
    <col min="4" max="4" width="31.28515625" customWidth="1"/>
  </cols>
  <sheetData>
    <row r="1" spans="1:13" ht="23.25" x14ac:dyDescent="0.35">
      <c r="A1" s="1011" t="s">
        <v>86</v>
      </c>
      <c r="B1" s="1011"/>
      <c r="C1" s="1011"/>
      <c r="D1" s="1011"/>
      <c r="E1" s="1011"/>
      <c r="F1" s="1011"/>
      <c r="G1" s="1011"/>
      <c r="H1" s="1011"/>
      <c r="I1" s="167"/>
    </row>
    <row r="2" spans="1:13" ht="15.75" x14ac:dyDescent="0.25">
      <c r="A2" s="154" t="s">
        <v>23</v>
      </c>
      <c r="F2" s="977" t="s">
        <v>115</v>
      </c>
      <c r="G2" s="977"/>
      <c r="H2" s="977"/>
    </row>
    <row r="3" spans="1:13" ht="13.5" customHeight="1" x14ac:dyDescent="0.25">
      <c r="A3" s="154"/>
      <c r="G3" s="154"/>
      <c r="H3" s="154"/>
    </row>
    <row r="4" spans="1:13" ht="15.75" x14ac:dyDescent="0.25">
      <c r="A4" s="153" t="s">
        <v>44</v>
      </c>
      <c r="B4" s="152"/>
      <c r="C4" s="152"/>
      <c r="D4" s="152"/>
      <c r="E4" s="152"/>
      <c r="F4" s="152"/>
      <c r="G4" s="152"/>
      <c r="H4" s="152"/>
      <c r="I4" s="151"/>
      <c r="J4" s="151"/>
      <c r="L4" s="1"/>
    </row>
    <row r="5" spans="1:13" ht="15.75" thickBot="1" x14ac:dyDescent="0.3">
      <c r="A5" s="150"/>
      <c r="B5" s="149"/>
      <c r="C5" s="149"/>
      <c r="D5" s="149"/>
      <c r="E5" s="149"/>
      <c r="F5" s="149"/>
      <c r="G5" s="149"/>
      <c r="H5" s="149"/>
      <c r="L5" s="1"/>
    </row>
    <row r="6" spans="1:13" ht="24" thickTop="1" thickBot="1" x14ac:dyDescent="0.3">
      <c r="A6" s="148" t="s">
        <v>1</v>
      </c>
      <c r="B6" s="147" t="s">
        <v>2</v>
      </c>
      <c r="C6" s="146" t="s">
        <v>3</v>
      </c>
      <c r="D6" s="145" t="s">
        <v>4</v>
      </c>
      <c r="E6" s="144" t="s">
        <v>15</v>
      </c>
      <c r="F6" s="143" t="s">
        <v>16</v>
      </c>
      <c r="G6" s="142" t="s">
        <v>42</v>
      </c>
      <c r="H6" s="141" t="s">
        <v>7</v>
      </c>
      <c r="I6" s="166"/>
      <c r="J6" s="633" t="s">
        <v>147</v>
      </c>
      <c r="K6" s="139"/>
      <c r="L6" s="810" t="s">
        <v>175</v>
      </c>
    </row>
    <row r="7" spans="1:13" x14ac:dyDescent="0.25">
      <c r="A7" s="622" t="s">
        <v>125</v>
      </c>
      <c r="B7" s="666" t="s">
        <v>41</v>
      </c>
      <c r="C7" s="667">
        <v>1998</v>
      </c>
      <c r="D7" s="669" t="s">
        <v>123</v>
      </c>
      <c r="E7" s="161">
        <v>4</v>
      </c>
      <c r="F7" s="160">
        <v>4.47</v>
      </c>
      <c r="G7" s="159">
        <f t="shared" ref="G7:G12" si="0">IF(MIN(E7:F7)&gt;10,0,(10.1-CEILING(MIN(E7:F7),0.1))*10)</f>
        <v>61</v>
      </c>
      <c r="H7" s="796">
        <v>1</v>
      </c>
      <c r="I7" s="671"/>
      <c r="J7" s="766">
        <v>3</v>
      </c>
      <c r="L7" s="807">
        <f>MIN(E7:F7)</f>
        <v>4</v>
      </c>
      <c r="M7" s="808"/>
    </row>
    <row r="8" spans="1:13" x14ac:dyDescent="0.25">
      <c r="A8" s="53" t="s">
        <v>35</v>
      </c>
      <c r="B8" s="62" t="s">
        <v>34</v>
      </c>
      <c r="C8" s="50">
        <v>1995</v>
      </c>
      <c r="D8" s="497" t="s">
        <v>32</v>
      </c>
      <c r="E8" s="161">
        <v>4.0599999999999996</v>
      </c>
      <c r="F8" s="160">
        <v>4.01</v>
      </c>
      <c r="G8" s="159">
        <f t="shared" si="0"/>
        <v>59.999999999999993</v>
      </c>
      <c r="H8" s="800">
        <v>2</v>
      </c>
      <c r="I8" s="671"/>
      <c r="J8" s="766">
        <v>7</v>
      </c>
      <c r="L8" s="807">
        <f t="shared" ref="L8:L26" si="1">MIN(E8:F8)</f>
        <v>4.01</v>
      </c>
      <c r="M8" s="808"/>
    </row>
    <row r="9" spans="1:13" x14ac:dyDescent="0.25">
      <c r="A9" s="254" t="s">
        <v>132</v>
      </c>
      <c r="B9" s="253" t="s">
        <v>133</v>
      </c>
      <c r="C9" s="252">
        <v>1997</v>
      </c>
      <c r="D9" s="662" t="s">
        <v>134</v>
      </c>
      <c r="E9" s="161">
        <v>4.0599999999999996</v>
      </c>
      <c r="F9" s="160">
        <v>4.08</v>
      </c>
      <c r="G9" s="159">
        <f t="shared" si="0"/>
        <v>59.999999999999993</v>
      </c>
      <c r="H9" s="801">
        <v>3</v>
      </c>
      <c r="I9" s="671"/>
      <c r="J9" s="766">
        <v>1</v>
      </c>
      <c r="L9" s="807">
        <f t="shared" si="1"/>
        <v>4.0599999999999996</v>
      </c>
      <c r="M9" s="808"/>
    </row>
    <row r="10" spans="1:13" x14ac:dyDescent="0.25">
      <c r="A10" s="53" t="s">
        <v>83</v>
      </c>
      <c r="B10" s="119" t="s">
        <v>36</v>
      </c>
      <c r="C10" s="118">
        <v>1997</v>
      </c>
      <c r="D10" s="797" t="s">
        <v>32</v>
      </c>
      <c r="E10" s="161">
        <v>5.27</v>
      </c>
      <c r="F10" s="160">
        <v>4.2300000000000004</v>
      </c>
      <c r="G10" s="159">
        <f t="shared" si="0"/>
        <v>58</v>
      </c>
      <c r="H10" s="801">
        <v>4</v>
      </c>
      <c r="I10" s="671"/>
      <c r="J10" s="766">
        <v>5</v>
      </c>
      <c r="L10" s="807">
        <f t="shared" si="1"/>
        <v>4.2300000000000004</v>
      </c>
      <c r="M10" s="808"/>
    </row>
    <row r="11" spans="1:13" x14ac:dyDescent="0.25">
      <c r="A11" s="41" t="s">
        <v>38</v>
      </c>
      <c r="B11" s="62" t="s">
        <v>37</v>
      </c>
      <c r="C11" s="50">
        <v>1997</v>
      </c>
      <c r="D11" s="497" t="s">
        <v>32</v>
      </c>
      <c r="E11" s="161">
        <v>6.72</v>
      </c>
      <c r="F11" s="160">
        <v>4.4000000000000004</v>
      </c>
      <c r="G11" s="159">
        <f t="shared" si="0"/>
        <v>56.999999999999993</v>
      </c>
      <c r="H11" s="800">
        <v>5</v>
      </c>
      <c r="I11" s="671"/>
      <c r="J11" s="766">
        <v>4</v>
      </c>
      <c r="L11" s="807">
        <f t="shared" si="1"/>
        <v>4.4000000000000004</v>
      </c>
      <c r="M11" s="808"/>
    </row>
    <row r="12" spans="1:13" x14ac:dyDescent="0.25">
      <c r="A12" s="53" t="s">
        <v>77</v>
      </c>
      <c r="B12" s="124" t="s">
        <v>78</v>
      </c>
      <c r="C12" s="118">
        <v>1998</v>
      </c>
      <c r="D12" s="484" t="s">
        <v>76</v>
      </c>
      <c r="E12" s="161">
        <v>5.23</v>
      </c>
      <c r="F12" s="160">
        <v>4.5</v>
      </c>
      <c r="G12" s="159">
        <f t="shared" si="0"/>
        <v>56</v>
      </c>
      <c r="H12" s="801">
        <v>6</v>
      </c>
      <c r="I12" s="671"/>
      <c r="J12" s="766">
        <v>10</v>
      </c>
      <c r="L12" s="807">
        <f t="shared" si="1"/>
        <v>4.5</v>
      </c>
      <c r="M12" s="808"/>
    </row>
    <row r="13" spans="1:13" x14ac:dyDescent="0.25">
      <c r="A13" s="53" t="s">
        <v>40</v>
      </c>
      <c r="B13" s="119" t="s">
        <v>39</v>
      </c>
      <c r="C13" s="118">
        <v>1996</v>
      </c>
      <c r="D13" s="497" t="s">
        <v>32</v>
      </c>
      <c r="E13" s="161">
        <v>4.6399999999999997</v>
      </c>
      <c r="F13" s="160"/>
      <c r="G13" s="159">
        <v>54</v>
      </c>
      <c r="H13" s="801">
        <v>7</v>
      </c>
      <c r="I13" s="671"/>
      <c r="J13" s="766">
        <v>2</v>
      </c>
      <c r="L13" s="807">
        <f t="shared" si="1"/>
        <v>4.6399999999999997</v>
      </c>
      <c r="M13" s="808"/>
    </row>
    <row r="14" spans="1:13" x14ac:dyDescent="0.25">
      <c r="A14" s="251" t="s">
        <v>138</v>
      </c>
      <c r="B14" s="253" t="s">
        <v>139</v>
      </c>
      <c r="C14" s="252">
        <v>1997</v>
      </c>
      <c r="D14" s="670" t="s">
        <v>134</v>
      </c>
      <c r="E14" s="161">
        <v>4.74</v>
      </c>
      <c r="F14" s="160">
        <v>6.56</v>
      </c>
      <c r="G14" s="159">
        <f t="shared" ref="G14:G19" si="2">IF(MIN(E14:F14)&gt;10,0,(10.1-CEILING(MIN(E14:F14),0.1))*10)</f>
        <v>52.999999999999986</v>
      </c>
      <c r="H14" s="801">
        <v>8</v>
      </c>
      <c r="I14" s="671"/>
      <c r="J14" s="795">
        <v>6</v>
      </c>
      <c r="L14" s="807">
        <f t="shared" si="1"/>
        <v>4.74</v>
      </c>
      <c r="M14" s="808"/>
    </row>
    <row r="15" spans="1:13" x14ac:dyDescent="0.25">
      <c r="A15" s="53" t="s">
        <v>75</v>
      </c>
      <c r="B15" s="67" t="s">
        <v>149</v>
      </c>
      <c r="C15" s="123">
        <v>1996</v>
      </c>
      <c r="D15" s="484" t="s">
        <v>76</v>
      </c>
      <c r="E15" s="161">
        <v>5.29</v>
      </c>
      <c r="F15" s="160">
        <v>5.19</v>
      </c>
      <c r="G15" s="159">
        <f t="shared" si="2"/>
        <v>48.999999999999993</v>
      </c>
      <c r="H15" s="800">
        <v>9</v>
      </c>
      <c r="I15" s="671"/>
      <c r="J15" s="766">
        <v>8</v>
      </c>
      <c r="L15" s="807">
        <f t="shared" si="1"/>
        <v>5.19</v>
      </c>
      <c r="M15" s="808"/>
    </row>
    <row r="16" spans="1:13" x14ac:dyDescent="0.25">
      <c r="A16" s="254" t="s">
        <v>137</v>
      </c>
      <c r="B16" s="253" t="s">
        <v>78</v>
      </c>
      <c r="C16" s="252">
        <v>1998</v>
      </c>
      <c r="D16" s="662" t="s">
        <v>134</v>
      </c>
      <c r="E16" s="161">
        <v>7.03</v>
      </c>
      <c r="F16" s="160">
        <v>5.76</v>
      </c>
      <c r="G16" s="159">
        <f t="shared" si="2"/>
        <v>42.999999999999986</v>
      </c>
      <c r="H16" s="801">
        <v>10</v>
      </c>
      <c r="I16" s="671"/>
      <c r="J16" s="766">
        <v>17</v>
      </c>
      <c r="L16" s="807">
        <f t="shared" si="1"/>
        <v>5.76</v>
      </c>
      <c r="M16" s="808"/>
    </row>
    <row r="17" spans="1:14" x14ac:dyDescent="0.25">
      <c r="A17" s="115" t="s">
        <v>155</v>
      </c>
      <c r="B17" s="173" t="s">
        <v>156</v>
      </c>
      <c r="C17" s="172">
        <v>1998</v>
      </c>
      <c r="D17" s="798" t="s">
        <v>123</v>
      </c>
      <c r="E17" s="161">
        <v>5.77</v>
      </c>
      <c r="F17" s="160">
        <v>7.01</v>
      </c>
      <c r="G17" s="159">
        <f t="shared" si="2"/>
        <v>42.999999999999986</v>
      </c>
      <c r="H17" s="801">
        <v>11</v>
      </c>
      <c r="I17" s="671"/>
      <c r="J17" s="766">
        <v>11</v>
      </c>
      <c r="L17" s="807">
        <f t="shared" si="1"/>
        <v>5.77</v>
      </c>
      <c r="M17" s="808"/>
    </row>
    <row r="18" spans="1:14" x14ac:dyDescent="0.25">
      <c r="A18" s="53" t="s">
        <v>121</v>
      </c>
      <c r="B18" s="62" t="s">
        <v>122</v>
      </c>
      <c r="C18" s="50">
        <v>1996</v>
      </c>
      <c r="D18" s="483" t="s">
        <v>99</v>
      </c>
      <c r="E18" s="161">
        <v>5.77</v>
      </c>
      <c r="F18" s="160">
        <v>7.08</v>
      </c>
      <c r="G18" s="159">
        <f t="shared" si="2"/>
        <v>42.999999999999986</v>
      </c>
      <c r="H18" s="801">
        <v>12</v>
      </c>
      <c r="I18" s="671"/>
      <c r="J18" s="766">
        <v>18</v>
      </c>
      <c r="L18" s="807">
        <f t="shared" si="1"/>
        <v>5.77</v>
      </c>
      <c r="M18" s="808"/>
    </row>
    <row r="19" spans="1:14" x14ac:dyDescent="0.25">
      <c r="A19" s="115" t="s">
        <v>126</v>
      </c>
      <c r="B19" s="171" t="s">
        <v>124</v>
      </c>
      <c r="C19" s="46">
        <v>1998</v>
      </c>
      <c r="D19" s="663" t="s">
        <v>123</v>
      </c>
      <c r="E19" s="161">
        <v>6.36</v>
      </c>
      <c r="F19" s="160">
        <v>5.97</v>
      </c>
      <c r="G19" s="159">
        <f t="shared" si="2"/>
        <v>41</v>
      </c>
      <c r="H19" s="800">
        <v>13</v>
      </c>
      <c r="I19" s="671"/>
      <c r="J19" s="766">
        <v>9</v>
      </c>
      <c r="L19" s="807">
        <f t="shared" si="1"/>
        <v>5.97</v>
      </c>
      <c r="M19" s="808"/>
    </row>
    <row r="20" spans="1:14" x14ac:dyDescent="0.25">
      <c r="A20" s="53" t="s">
        <v>116</v>
      </c>
      <c r="B20" s="62" t="s">
        <v>33</v>
      </c>
      <c r="C20" s="50">
        <v>1996</v>
      </c>
      <c r="D20" s="659" t="s">
        <v>99</v>
      </c>
      <c r="E20" s="161">
        <v>6.96</v>
      </c>
      <c r="F20" s="160"/>
      <c r="G20" s="159">
        <v>31</v>
      </c>
      <c r="H20" s="801">
        <v>14</v>
      </c>
      <c r="I20" s="809"/>
      <c r="J20" s="766">
        <v>13</v>
      </c>
      <c r="L20" s="807">
        <f t="shared" si="1"/>
        <v>6.96</v>
      </c>
      <c r="M20" s="808"/>
    </row>
    <row r="21" spans="1:14" x14ac:dyDescent="0.25">
      <c r="A21" s="254" t="s">
        <v>135</v>
      </c>
      <c r="B21" s="253" t="s">
        <v>136</v>
      </c>
      <c r="C21" s="252">
        <v>1997</v>
      </c>
      <c r="D21" s="660" t="s">
        <v>134</v>
      </c>
      <c r="E21" s="161">
        <v>8.31</v>
      </c>
      <c r="F21" s="160">
        <v>7.03</v>
      </c>
      <c r="G21" s="159">
        <f>IF(MIN(E21:F21)&gt;10,0,(10.1-CEILING(MIN(E21:F21),0.1))*10)</f>
        <v>29.999999999999993</v>
      </c>
      <c r="H21" s="801">
        <v>15</v>
      </c>
      <c r="I21" s="671"/>
      <c r="J21" s="766">
        <v>16</v>
      </c>
      <c r="L21" s="807">
        <f t="shared" si="1"/>
        <v>7.03</v>
      </c>
      <c r="M21" s="808"/>
    </row>
    <row r="22" spans="1:14" x14ac:dyDescent="0.25">
      <c r="A22" s="127" t="s">
        <v>119</v>
      </c>
      <c r="B22" s="62" t="s">
        <v>120</v>
      </c>
      <c r="C22" s="50">
        <v>1997</v>
      </c>
      <c r="D22" s="799" t="s">
        <v>99</v>
      </c>
      <c r="E22" s="161">
        <v>7.27</v>
      </c>
      <c r="F22" s="160"/>
      <c r="G22" s="159">
        <v>28</v>
      </c>
      <c r="H22" s="801">
        <v>16</v>
      </c>
      <c r="I22" s="671"/>
      <c r="J22" s="766">
        <v>15</v>
      </c>
      <c r="L22" s="807">
        <f t="shared" si="1"/>
        <v>7.27</v>
      </c>
      <c r="M22" s="808"/>
    </row>
    <row r="23" spans="1:14" x14ac:dyDescent="0.25">
      <c r="A23" s="53" t="s">
        <v>127</v>
      </c>
      <c r="B23" s="67" t="s">
        <v>128</v>
      </c>
      <c r="C23" s="51">
        <v>1999</v>
      </c>
      <c r="D23" s="663" t="s">
        <v>123</v>
      </c>
      <c r="E23" s="163">
        <v>8.2100000000000009</v>
      </c>
      <c r="F23" s="162"/>
      <c r="G23" s="159">
        <v>18</v>
      </c>
      <c r="H23" s="801">
        <v>17</v>
      </c>
      <c r="I23" s="671"/>
      <c r="J23" s="766">
        <v>13</v>
      </c>
      <c r="L23" s="807">
        <f t="shared" si="1"/>
        <v>8.2100000000000009</v>
      </c>
      <c r="M23" s="808"/>
    </row>
    <row r="24" spans="1:14" x14ac:dyDescent="0.25">
      <c r="A24" s="41" t="s">
        <v>79</v>
      </c>
      <c r="B24" s="62" t="s">
        <v>80</v>
      </c>
      <c r="C24" s="50">
        <v>1998</v>
      </c>
      <c r="D24" s="661" t="s">
        <v>76</v>
      </c>
      <c r="E24" s="161">
        <v>8.4</v>
      </c>
      <c r="F24" s="160">
        <v>9.36</v>
      </c>
      <c r="G24" s="159">
        <v>17</v>
      </c>
      <c r="H24" s="801">
        <v>18</v>
      </c>
      <c r="I24" s="671"/>
      <c r="J24" s="766">
        <v>19</v>
      </c>
      <c r="L24" s="807">
        <f t="shared" si="1"/>
        <v>8.4</v>
      </c>
      <c r="M24" s="808"/>
    </row>
    <row r="25" spans="1:14" x14ac:dyDescent="0.25">
      <c r="A25" s="53" t="s">
        <v>81</v>
      </c>
      <c r="B25" s="62" t="s">
        <v>82</v>
      </c>
      <c r="C25" s="50">
        <v>1999</v>
      </c>
      <c r="D25" s="661" t="s">
        <v>76</v>
      </c>
      <c r="E25" s="161">
        <v>10.16</v>
      </c>
      <c r="F25" s="160">
        <v>8.6999999999999993</v>
      </c>
      <c r="G25" s="159">
        <f>IF(MIN(E25:F25)&gt;10,0,(10.1-CEILING(MIN(E25:F25),0.1))*10)</f>
        <v>13.999999999999986</v>
      </c>
      <c r="H25" s="800">
        <v>19</v>
      </c>
      <c r="I25" s="671"/>
      <c r="J25" s="766">
        <v>12</v>
      </c>
      <c r="L25" s="807">
        <f t="shared" si="1"/>
        <v>8.6999999999999993</v>
      </c>
      <c r="M25" s="808"/>
    </row>
    <row r="26" spans="1:14" x14ac:dyDescent="0.25">
      <c r="A26" s="53" t="s">
        <v>117</v>
      </c>
      <c r="B26" s="62" t="s">
        <v>118</v>
      </c>
      <c r="C26" s="50">
        <v>1997</v>
      </c>
      <c r="D26" s="484" t="s">
        <v>99</v>
      </c>
      <c r="E26" s="161"/>
      <c r="F26" s="160"/>
      <c r="G26" s="159">
        <v>0</v>
      </c>
      <c r="H26" s="801">
        <v>20</v>
      </c>
      <c r="I26" s="671"/>
      <c r="J26" s="766"/>
      <c r="L26" s="807">
        <f t="shared" si="1"/>
        <v>0</v>
      </c>
      <c r="M26" s="808"/>
      <c r="N26" s="155"/>
    </row>
    <row r="27" spans="1:14" ht="15.75" thickBot="1" x14ac:dyDescent="0.3">
      <c r="A27" s="125"/>
      <c r="B27" s="124"/>
      <c r="C27" s="123"/>
      <c r="D27" s="57"/>
      <c r="E27" s="161"/>
      <c r="F27" s="160"/>
      <c r="G27" s="159"/>
      <c r="H27" s="770"/>
      <c r="I27" s="97"/>
      <c r="J27" s="96"/>
      <c r="L27" s="1"/>
    </row>
    <row r="28" spans="1:14" ht="15.75" thickBot="1" x14ac:dyDescent="0.3">
      <c r="A28" s="127"/>
      <c r="B28" s="119"/>
      <c r="C28" s="118"/>
      <c r="D28" s="57"/>
      <c r="E28" s="161"/>
      <c r="F28" s="164"/>
      <c r="G28" s="159"/>
      <c r="H28" s="106"/>
      <c r="I28" s="97"/>
      <c r="J28" s="96"/>
      <c r="L28" s="1"/>
    </row>
    <row r="29" spans="1:14" ht="15.75" thickBot="1" x14ac:dyDescent="0.3">
      <c r="A29" s="127"/>
      <c r="B29" s="119"/>
      <c r="C29" s="118"/>
      <c r="D29" s="57"/>
      <c r="E29" s="163"/>
      <c r="F29" s="162"/>
      <c r="G29" s="159"/>
      <c r="H29" s="106"/>
      <c r="I29" s="97"/>
      <c r="J29" s="96"/>
      <c r="L29" s="1"/>
    </row>
    <row r="30" spans="1:14" ht="15.75" thickBot="1" x14ac:dyDescent="0.3">
      <c r="A30" s="134"/>
      <c r="B30" s="128"/>
      <c r="C30" s="45"/>
      <c r="D30" s="86"/>
      <c r="E30" s="161"/>
      <c r="F30" s="160"/>
      <c r="G30" s="159"/>
      <c r="H30" s="106"/>
      <c r="I30" s="97"/>
      <c r="J30" s="96"/>
      <c r="L30" s="1"/>
    </row>
    <row r="31" spans="1:14" ht="15.75" thickBot="1" x14ac:dyDescent="0.3">
      <c r="A31" s="134"/>
      <c r="B31" s="173"/>
      <c r="C31" s="668"/>
      <c r="D31" s="663"/>
      <c r="E31" s="161"/>
      <c r="F31" s="160"/>
      <c r="G31" s="159"/>
      <c r="H31" s="106"/>
      <c r="I31" s="671"/>
      <c r="J31" s="766"/>
      <c r="L31" s="1"/>
    </row>
    <row r="32" spans="1:14" ht="15.75" thickBot="1" x14ac:dyDescent="0.3">
      <c r="A32" s="53"/>
      <c r="B32" s="119"/>
      <c r="C32" s="118"/>
      <c r="D32" s="483"/>
      <c r="E32" s="161"/>
      <c r="F32" s="160"/>
      <c r="G32" s="159"/>
      <c r="H32" s="106"/>
      <c r="I32" s="671"/>
      <c r="J32" s="766"/>
      <c r="L32" s="1"/>
    </row>
    <row r="33" spans="1:12" ht="15.75" thickBot="1" x14ac:dyDescent="0.3">
      <c r="A33" s="262"/>
      <c r="B33" s="265"/>
      <c r="C33" s="264"/>
      <c r="D33" s="631"/>
      <c r="E33" s="161"/>
      <c r="F33" s="160"/>
      <c r="G33" s="159"/>
      <c r="H33" s="106"/>
      <c r="I33" s="671"/>
      <c r="J33" s="766"/>
      <c r="L33" s="1"/>
    </row>
    <row r="34" spans="1:12" ht="15.75" thickBot="1" x14ac:dyDescent="0.3">
      <c r="A34" s="53"/>
      <c r="B34" s="62"/>
      <c r="C34" s="50"/>
      <c r="D34" s="87"/>
      <c r="E34" s="161"/>
      <c r="F34" s="160"/>
      <c r="G34" s="159">
        <f t="shared" ref="G34:G56" si="3">IF(MIN(E34:F34)&gt;10,0,(10.1-CEILING(MIN(E34:F34),0.1))*10)</f>
        <v>101</v>
      </c>
      <c r="H34" s="106"/>
      <c r="I34" s="97">
        <f t="shared" ref="I34:I38" si="4">(E34+F34)</f>
        <v>0</v>
      </c>
      <c r="J34" s="96"/>
      <c r="L34" s="1"/>
    </row>
    <row r="35" spans="1:12" ht="15.75" thickBot="1" x14ac:dyDescent="0.3">
      <c r="A35" s="41"/>
      <c r="B35" s="67"/>
      <c r="C35" s="51"/>
      <c r="D35" s="57"/>
      <c r="E35" s="161"/>
      <c r="F35" s="160"/>
      <c r="G35" s="159">
        <f t="shared" si="3"/>
        <v>101</v>
      </c>
      <c r="H35" s="106"/>
      <c r="I35" s="97">
        <f t="shared" si="4"/>
        <v>0</v>
      </c>
      <c r="J35" s="96"/>
      <c r="L35" s="1"/>
    </row>
    <row r="36" spans="1:12" ht="15.75" thickBot="1" x14ac:dyDescent="0.3">
      <c r="A36" s="41"/>
      <c r="B36" s="67"/>
      <c r="C36" s="51"/>
      <c r="D36" s="57"/>
      <c r="E36" s="161"/>
      <c r="F36" s="160"/>
      <c r="G36" s="159">
        <f t="shared" si="3"/>
        <v>101</v>
      </c>
      <c r="H36" s="106"/>
      <c r="I36" s="97">
        <f t="shared" si="4"/>
        <v>0</v>
      </c>
      <c r="J36" s="96"/>
      <c r="L36" s="1"/>
    </row>
    <row r="37" spans="1:12" ht="15.75" thickBot="1" x14ac:dyDescent="0.3">
      <c r="A37" s="112"/>
      <c r="B37" s="111"/>
      <c r="C37" s="110"/>
      <c r="D37" s="109"/>
      <c r="E37" s="161"/>
      <c r="F37" s="160"/>
      <c r="G37" s="159">
        <f t="shared" si="3"/>
        <v>101</v>
      </c>
      <c r="H37" s="106"/>
      <c r="I37" s="97">
        <f t="shared" si="4"/>
        <v>0</v>
      </c>
      <c r="J37" s="96"/>
      <c r="L37" s="1"/>
    </row>
    <row r="38" spans="1:12" ht="15.75" thickBot="1" x14ac:dyDescent="0.3">
      <c r="A38" s="41"/>
      <c r="B38" s="67"/>
      <c r="C38" s="51"/>
      <c r="D38" s="109"/>
      <c r="E38" s="161"/>
      <c r="F38" s="160"/>
      <c r="G38" s="159">
        <f t="shared" si="3"/>
        <v>101</v>
      </c>
      <c r="H38" s="106"/>
      <c r="I38" s="97">
        <f t="shared" si="4"/>
        <v>0</v>
      </c>
      <c r="J38" s="96"/>
      <c r="L38" s="1"/>
    </row>
    <row r="39" spans="1:12" ht="15.75" thickBot="1" x14ac:dyDescent="0.3">
      <c r="A39" s="41"/>
      <c r="B39" s="67"/>
      <c r="C39" s="51"/>
      <c r="D39" s="87"/>
      <c r="E39" s="161"/>
      <c r="F39" s="160"/>
      <c r="G39" s="159">
        <f t="shared" si="3"/>
        <v>101</v>
      </c>
      <c r="H39" s="106"/>
      <c r="I39" s="97">
        <f t="shared" ref="I39:I56" si="5">(E39+F39)</f>
        <v>0</v>
      </c>
      <c r="J39" s="96"/>
      <c r="L39" s="1"/>
    </row>
    <row r="40" spans="1:12" ht="15.75" thickBot="1" x14ac:dyDescent="0.3">
      <c r="A40" s="41"/>
      <c r="B40" s="67"/>
      <c r="C40" s="51"/>
      <c r="D40" s="57"/>
      <c r="E40" s="161"/>
      <c r="F40" s="160"/>
      <c r="G40" s="159">
        <f t="shared" si="3"/>
        <v>101</v>
      </c>
      <c r="H40" s="106"/>
      <c r="I40" s="97">
        <f t="shared" si="5"/>
        <v>0</v>
      </c>
      <c r="J40" s="96"/>
      <c r="L40" s="1"/>
    </row>
    <row r="41" spans="1:12" ht="15.75" thickBot="1" x14ac:dyDescent="0.3">
      <c r="A41" s="41"/>
      <c r="B41" s="67"/>
      <c r="C41" s="51"/>
      <c r="D41" s="57"/>
      <c r="E41" s="161"/>
      <c r="F41" s="160"/>
      <c r="G41" s="159">
        <f t="shared" si="3"/>
        <v>101</v>
      </c>
      <c r="H41" s="106"/>
      <c r="I41" s="97">
        <f t="shared" si="5"/>
        <v>0</v>
      </c>
      <c r="J41" s="96"/>
      <c r="L41" s="1"/>
    </row>
    <row r="42" spans="1:12" ht="15.75" thickBot="1" x14ac:dyDescent="0.3">
      <c r="A42" s="41"/>
      <c r="B42" s="67"/>
      <c r="C42" s="51"/>
      <c r="D42" s="57"/>
      <c r="E42" s="161"/>
      <c r="F42" s="160"/>
      <c r="G42" s="159">
        <f t="shared" si="3"/>
        <v>101</v>
      </c>
      <c r="H42" s="106"/>
      <c r="I42" s="97">
        <f t="shared" si="5"/>
        <v>0</v>
      </c>
      <c r="J42" s="96"/>
      <c r="L42" s="1"/>
    </row>
    <row r="43" spans="1:12" ht="15.75" thickBot="1" x14ac:dyDescent="0.3">
      <c r="A43" s="112"/>
      <c r="B43" s="111"/>
      <c r="C43" s="110"/>
      <c r="D43" s="109"/>
      <c r="E43" s="161"/>
      <c r="F43" s="160"/>
      <c r="G43" s="159">
        <f t="shared" si="3"/>
        <v>101</v>
      </c>
      <c r="H43" s="106"/>
      <c r="I43" s="97">
        <f t="shared" si="5"/>
        <v>0</v>
      </c>
      <c r="J43" s="96"/>
      <c r="L43" s="1"/>
    </row>
    <row r="44" spans="1:12" ht="15.75" thickBot="1" x14ac:dyDescent="0.3">
      <c r="A44" s="41"/>
      <c r="B44" s="67"/>
      <c r="C44" s="51"/>
      <c r="D44" s="87"/>
      <c r="E44" s="161"/>
      <c r="F44" s="160"/>
      <c r="G44" s="159">
        <f t="shared" si="3"/>
        <v>101</v>
      </c>
      <c r="H44" s="106"/>
      <c r="I44" s="97">
        <f t="shared" si="5"/>
        <v>0</v>
      </c>
      <c r="J44" s="96"/>
      <c r="L44" s="1"/>
    </row>
    <row r="45" spans="1:12" ht="15.75" thickBot="1" x14ac:dyDescent="0.3">
      <c r="A45" s="112"/>
      <c r="B45" s="111"/>
      <c r="C45" s="110"/>
      <c r="D45" s="109"/>
      <c r="E45" s="161"/>
      <c r="F45" s="160"/>
      <c r="G45" s="159">
        <f t="shared" si="3"/>
        <v>101</v>
      </c>
      <c r="H45" s="106"/>
      <c r="I45" s="97">
        <f t="shared" si="5"/>
        <v>0</v>
      </c>
      <c r="J45" s="96"/>
      <c r="L45" s="1"/>
    </row>
    <row r="46" spans="1:12" ht="15.75" thickBot="1" x14ac:dyDescent="0.3">
      <c r="A46" s="115"/>
      <c r="B46" s="114"/>
      <c r="C46" s="113"/>
      <c r="D46" s="89"/>
      <c r="E46" s="161"/>
      <c r="F46" s="160"/>
      <c r="G46" s="159">
        <f t="shared" si="3"/>
        <v>101</v>
      </c>
      <c r="H46" s="106"/>
      <c r="I46" s="97">
        <f t="shared" si="5"/>
        <v>0</v>
      </c>
      <c r="J46" s="96"/>
      <c r="L46" s="1"/>
    </row>
    <row r="47" spans="1:12" ht="15.75" thickBot="1" x14ac:dyDescent="0.3">
      <c r="A47" s="112"/>
      <c r="B47" s="111"/>
      <c r="C47" s="110"/>
      <c r="D47" s="109"/>
      <c r="E47" s="161"/>
      <c r="F47" s="160"/>
      <c r="G47" s="159">
        <f t="shared" si="3"/>
        <v>101</v>
      </c>
      <c r="H47" s="106"/>
      <c r="I47" s="97">
        <f t="shared" si="5"/>
        <v>0</v>
      </c>
      <c r="J47" s="96"/>
      <c r="L47" s="1"/>
    </row>
    <row r="48" spans="1:12" ht="15.75" thickBot="1" x14ac:dyDescent="0.3">
      <c r="A48" s="41"/>
      <c r="B48" s="67"/>
      <c r="C48" s="51"/>
      <c r="D48" s="57"/>
      <c r="E48" s="161"/>
      <c r="F48" s="160"/>
      <c r="G48" s="159">
        <f t="shared" si="3"/>
        <v>101</v>
      </c>
      <c r="H48" s="106"/>
      <c r="I48" s="97">
        <f t="shared" si="5"/>
        <v>0</v>
      </c>
      <c r="J48" s="96"/>
      <c r="L48" s="1"/>
    </row>
    <row r="49" spans="1:12" ht="15.75" thickBot="1" x14ac:dyDescent="0.3">
      <c r="A49" s="41"/>
      <c r="B49" s="67"/>
      <c r="C49" s="51"/>
      <c r="D49" s="57"/>
      <c r="E49" s="161"/>
      <c r="F49" s="160"/>
      <c r="G49" s="159">
        <f t="shared" si="3"/>
        <v>101</v>
      </c>
      <c r="H49" s="106"/>
      <c r="I49" s="97">
        <f t="shared" si="5"/>
        <v>0</v>
      </c>
      <c r="J49" s="96"/>
      <c r="L49" s="1"/>
    </row>
    <row r="50" spans="1:12" ht="15.75" thickBot="1" x14ac:dyDescent="0.3">
      <c r="A50" s="112"/>
      <c r="B50" s="111"/>
      <c r="C50" s="110"/>
      <c r="D50" s="109"/>
      <c r="E50" s="161"/>
      <c r="F50" s="160"/>
      <c r="G50" s="159">
        <f t="shared" si="3"/>
        <v>101</v>
      </c>
      <c r="H50" s="106"/>
      <c r="I50" s="97">
        <f t="shared" si="5"/>
        <v>0</v>
      </c>
      <c r="J50" s="96"/>
      <c r="L50" s="1"/>
    </row>
    <row r="51" spans="1:12" ht="15.75" thickBot="1" x14ac:dyDescent="0.3">
      <c r="A51" s="41"/>
      <c r="B51" s="67"/>
      <c r="C51" s="51"/>
      <c r="D51" s="57"/>
      <c r="E51" s="161"/>
      <c r="F51" s="160"/>
      <c r="G51" s="159">
        <f t="shared" si="3"/>
        <v>101</v>
      </c>
      <c r="H51" s="106"/>
      <c r="I51" s="97">
        <f t="shared" si="5"/>
        <v>0</v>
      </c>
      <c r="J51" s="96"/>
      <c r="L51" s="1"/>
    </row>
    <row r="52" spans="1:12" ht="15.75" thickBot="1" x14ac:dyDescent="0.3">
      <c r="A52" s="112"/>
      <c r="B52" s="111"/>
      <c r="C52" s="110"/>
      <c r="D52" s="109"/>
      <c r="E52" s="161"/>
      <c r="F52" s="160"/>
      <c r="G52" s="159">
        <f t="shared" si="3"/>
        <v>101</v>
      </c>
      <c r="H52" s="106"/>
      <c r="I52" s="97">
        <f t="shared" si="5"/>
        <v>0</v>
      </c>
      <c r="J52" s="96"/>
      <c r="L52" s="1"/>
    </row>
    <row r="53" spans="1:12" ht="15.75" thickBot="1" x14ac:dyDescent="0.3">
      <c r="A53" s="41"/>
      <c r="B53" s="67"/>
      <c r="C53" s="51"/>
      <c r="D53" s="57"/>
      <c r="E53" s="161"/>
      <c r="F53" s="160"/>
      <c r="G53" s="159">
        <f t="shared" si="3"/>
        <v>101</v>
      </c>
      <c r="H53" s="106"/>
      <c r="I53" s="97">
        <f t="shared" si="5"/>
        <v>0</v>
      </c>
      <c r="J53" s="96"/>
      <c r="L53" s="1"/>
    </row>
    <row r="54" spans="1:12" ht="15.75" thickBot="1" x14ac:dyDescent="0.3">
      <c r="A54" s="115"/>
      <c r="B54" s="114"/>
      <c r="C54" s="113"/>
      <c r="D54" s="89"/>
      <c r="E54" s="161"/>
      <c r="F54" s="160"/>
      <c r="G54" s="159">
        <f t="shared" si="3"/>
        <v>101</v>
      </c>
      <c r="H54" s="106"/>
      <c r="I54" s="97">
        <f t="shared" si="5"/>
        <v>0</v>
      </c>
      <c r="J54" s="96"/>
      <c r="L54" s="1"/>
    </row>
    <row r="55" spans="1:12" ht="15.75" thickBot="1" x14ac:dyDescent="0.3">
      <c r="A55" s="112"/>
      <c r="B55" s="111"/>
      <c r="C55" s="110"/>
      <c r="D55" s="109"/>
      <c r="E55" s="161"/>
      <c r="F55" s="160"/>
      <c r="G55" s="159">
        <f t="shared" si="3"/>
        <v>101</v>
      </c>
      <c r="H55" s="106"/>
      <c r="I55" s="97">
        <f t="shared" si="5"/>
        <v>0</v>
      </c>
      <c r="J55" s="96"/>
      <c r="L55" s="1"/>
    </row>
    <row r="56" spans="1:12" ht="15.75" thickBot="1" x14ac:dyDescent="0.3">
      <c r="A56" s="41"/>
      <c r="B56" s="67"/>
      <c r="C56" s="51"/>
      <c r="D56" s="57"/>
      <c r="E56" s="161"/>
      <c r="F56" s="160"/>
      <c r="G56" s="159">
        <f t="shared" si="3"/>
        <v>101</v>
      </c>
      <c r="H56" s="106"/>
      <c r="I56" s="97">
        <f t="shared" si="5"/>
        <v>0</v>
      </c>
      <c r="J56" s="96"/>
      <c r="L56" s="1"/>
    </row>
    <row r="57" spans="1:12" ht="15.75" thickBot="1" x14ac:dyDescent="0.3">
      <c r="A57" s="105"/>
      <c r="B57" s="104"/>
      <c r="C57" s="103"/>
      <c r="D57" s="102"/>
      <c r="E57" s="158"/>
      <c r="F57" s="157"/>
      <c r="G57" s="156"/>
      <c r="H57" s="98"/>
      <c r="I57" s="97"/>
      <c r="J57" s="96"/>
      <c r="L57" s="1"/>
    </row>
    <row r="58" spans="1:12" ht="15.75" thickTop="1" x14ac:dyDescent="0.25">
      <c r="H58" s="95"/>
    </row>
    <row r="60" spans="1:12" x14ac:dyDescent="0.25">
      <c r="K60" s="155"/>
    </row>
  </sheetData>
  <sortState ref="A7:J26">
    <sortCondition descending="1" ref="G7:G26"/>
    <sortCondition ref="E7:E26"/>
    <sortCondition ref="F7:F26"/>
    <sortCondition ref="J7:J26"/>
  </sortState>
  <mergeCells count="2">
    <mergeCell ref="F2:H2"/>
    <mergeCell ref="A1:H1"/>
  </mergeCells>
  <conditionalFormatting sqref="E7:F10 E14:F15 E20:F30 E34:F57">
    <cfRule type="cellIs" dxfId="51" priority="48" operator="equal">
      <formula>100</formula>
    </cfRule>
  </conditionalFormatting>
  <conditionalFormatting sqref="E7:F10 E14:F15 E20:F30 E34:F56">
    <cfRule type="cellIs" dxfId="50" priority="47" operator="equal">
      <formula>100</formula>
    </cfRule>
  </conditionalFormatting>
  <conditionalFormatting sqref="E26:F28">
    <cfRule type="cellIs" dxfId="49" priority="46" operator="equal">
      <formula>100</formula>
    </cfRule>
  </conditionalFormatting>
  <conditionalFormatting sqref="E26:F28">
    <cfRule type="cellIs" dxfId="48" priority="45" operator="equal">
      <formula>100</formula>
    </cfRule>
  </conditionalFormatting>
  <conditionalFormatting sqref="E14:F15">
    <cfRule type="cellIs" dxfId="47" priority="44" operator="equal">
      <formula>100</formula>
    </cfRule>
  </conditionalFormatting>
  <conditionalFormatting sqref="E14:F15">
    <cfRule type="cellIs" dxfId="46" priority="43" operator="equal">
      <formula>100</formula>
    </cfRule>
  </conditionalFormatting>
  <conditionalFormatting sqref="E10:F10">
    <cfRule type="cellIs" dxfId="45" priority="42" operator="equal">
      <formula>100</formula>
    </cfRule>
  </conditionalFormatting>
  <conditionalFormatting sqref="E10:F10">
    <cfRule type="cellIs" dxfId="44" priority="41" operator="equal">
      <formula>100</formula>
    </cfRule>
  </conditionalFormatting>
  <conditionalFormatting sqref="E11:F11">
    <cfRule type="cellIs" dxfId="43" priority="40" operator="equal">
      <formula>100</formula>
    </cfRule>
  </conditionalFormatting>
  <conditionalFormatting sqref="E11:F11">
    <cfRule type="cellIs" dxfId="42" priority="39" operator="equal">
      <formula>100</formula>
    </cfRule>
  </conditionalFormatting>
  <conditionalFormatting sqref="E15:F15">
    <cfRule type="cellIs" dxfId="41" priority="36" operator="equal">
      <formula>100</formula>
    </cfRule>
  </conditionalFormatting>
  <conditionalFormatting sqref="E15:F15">
    <cfRule type="cellIs" dxfId="40" priority="35" operator="equal">
      <formula>100</formula>
    </cfRule>
  </conditionalFormatting>
  <conditionalFormatting sqref="E8:F8">
    <cfRule type="cellIs" dxfId="39" priority="34" operator="equal">
      <formula>100</formula>
    </cfRule>
  </conditionalFormatting>
  <conditionalFormatting sqref="E8:F8">
    <cfRule type="cellIs" dxfId="38" priority="33" operator="equal">
      <formula>100</formula>
    </cfRule>
  </conditionalFormatting>
  <conditionalFormatting sqref="E9:F9">
    <cfRule type="cellIs" dxfId="37" priority="32" operator="equal">
      <formula>100</formula>
    </cfRule>
  </conditionalFormatting>
  <conditionalFormatting sqref="E9:F9">
    <cfRule type="cellIs" dxfId="36" priority="31" operator="equal">
      <formula>100</formula>
    </cfRule>
  </conditionalFormatting>
  <conditionalFormatting sqref="E11:F11">
    <cfRule type="cellIs" dxfId="35" priority="30" operator="equal">
      <formula>100</formula>
    </cfRule>
  </conditionalFormatting>
  <conditionalFormatting sqref="E11:F11">
    <cfRule type="cellIs" dxfId="34" priority="29" operator="equal">
      <formula>100</formula>
    </cfRule>
  </conditionalFormatting>
  <conditionalFormatting sqref="E19:F19">
    <cfRule type="cellIs" dxfId="33" priority="26" operator="equal">
      <formula>100</formula>
    </cfRule>
  </conditionalFormatting>
  <conditionalFormatting sqref="E19:F19">
    <cfRule type="cellIs" dxfId="32" priority="25" operator="equal">
      <formula>100</formula>
    </cfRule>
  </conditionalFormatting>
  <conditionalFormatting sqref="E19:F19">
    <cfRule type="cellIs" dxfId="31" priority="24" operator="equal">
      <formula>100</formula>
    </cfRule>
  </conditionalFormatting>
  <conditionalFormatting sqref="E19:F19">
    <cfRule type="cellIs" dxfId="30" priority="23" operator="equal">
      <formula>100</formula>
    </cfRule>
  </conditionalFormatting>
  <conditionalFormatting sqref="E13:F13">
    <cfRule type="cellIs" dxfId="29" priority="22" operator="equal">
      <formula>100</formula>
    </cfRule>
  </conditionalFormatting>
  <conditionalFormatting sqref="E13:F13">
    <cfRule type="cellIs" dxfId="28" priority="21" operator="equal">
      <formula>100</formula>
    </cfRule>
  </conditionalFormatting>
  <conditionalFormatting sqref="E12:F12">
    <cfRule type="cellIs" dxfId="27" priority="20" operator="equal">
      <formula>100</formula>
    </cfRule>
  </conditionalFormatting>
  <conditionalFormatting sqref="E12:F12">
    <cfRule type="cellIs" dxfId="26" priority="19" operator="equal">
      <formula>100</formula>
    </cfRule>
  </conditionalFormatting>
  <conditionalFormatting sqref="E12:F12">
    <cfRule type="cellIs" dxfId="25" priority="18" operator="equal">
      <formula>100</formula>
    </cfRule>
  </conditionalFormatting>
  <conditionalFormatting sqref="E12:F12">
    <cfRule type="cellIs" dxfId="24" priority="17" operator="equal">
      <formula>100</formula>
    </cfRule>
  </conditionalFormatting>
  <conditionalFormatting sqref="E31:F33">
    <cfRule type="cellIs" dxfId="23" priority="16" operator="equal">
      <formula>100</formula>
    </cfRule>
  </conditionalFormatting>
  <conditionalFormatting sqref="E31:F33">
    <cfRule type="cellIs" dxfId="22" priority="15" operator="equal">
      <formula>100</formula>
    </cfRule>
  </conditionalFormatting>
  <conditionalFormatting sqref="E31:F33">
    <cfRule type="cellIs" dxfId="21" priority="14" operator="equal">
      <formula>100</formula>
    </cfRule>
  </conditionalFormatting>
  <conditionalFormatting sqref="E31:F33">
    <cfRule type="cellIs" dxfId="20" priority="13" operator="equal">
      <formula>100</formula>
    </cfRule>
  </conditionalFormatting>
  <conditionalFormatting sqref="E16:F16">
    <cfRule type="cellIs" dxfId="19" priority="12" operator="equal">
      <formula>100</formula>
    </cfRule>
  </conditionalFormatting>
  <conditionalFormatting sqref="E16:F16">
    <cfRule type="cellIs" dxfId="18" priority="11" operator="equal">
      <formula>100</formula>
    </cfRule>
  </conditionalFormatting>
  <conditionalFormatting sqref="E16:F16">
    <cfRule type="cellIs" dxfId="17" priority="10" operator="equal">
      <formula>100</formula>
    </cfRule>
  </conditionalFormatting>
  <conditionalFormatting sqref="E16:F16">
    <cfRule type="cellIs" dxfId="16" priority="9" operator="equal">
      <formula>100</formula>
    </cfRule>
  </conditionalFormatting>
  <conditionalFormatting sqref="E17:F17">
    <cfRule type="cellIs" dxfId="15" priority="8" operator="equal">
      <formula>100</formula>
    </cfRule>
  </conditionalFormatting>
  <conditionalFormatting sqref="E17:F17">
    <cfRule type="cellIs" dxfId="14" priority="7" operator="equal">
      <formula>100</formula>
    </cfRule>
  </conditionalFormatting>
  <conditionalFormatting sqref="E17:F17">
    <cfRule type="cellIs" dxfId="13" priority="6" operator="equal">
      <formula>100</formula>
    </cfRule>
  </conditionalFormatting>
  <conditionalFormatting sqref="E17:F17">
    <cfRule type="cellIs" dxfId="12" priority="5" operator="equal">
      <formula>100</formula>
    </cfRule>
  </conditionalFormatting>
  <conditionalFormatting sqref="E18:F18">
    <cfRule type="cellIs" dxfId="11" priority="4" operator="equal">
      <formula>100</formula>
    </cfRule>
  </conditionalFormatting>
  <conditionalFormatting sqref="E18:F18">
    <cfRule type="cellIs" dxfId="10" priority="3" operator="equal">
      <formula>100</formula>
    </cfRule>
  </conditionalFormatting>
  <conditionalFormatting sqref="E18:F18">
    <cfRule type="cellIs" dxfId="9" priority="2" operator="equal">
      <formula>100</formula>
    </cfRule>
  </conditionalFormatting>
  <conditionalFormatting sqref="E18:F18">
    <cfRule type="cellIs" dxfId="8" priority="1" operator="equal">
      <formula>100</formula>
    </cfRule>
  </conditionalFormatting>
  <pageMargins left="0.70866141732283472" right="0.70866141732283472" top="0.78740157480314965" bottom="0.78740157480314965" header="0.31496062992125984" footer="0.31496062992125984"/>
  <pageSetup paperSize="9" scale="56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O57"/>
  <sheetViews>
    <sheetView topLeftCell="A4" zoomScale="110" zoomScaleNormal="110" workbookViewId="0">
      <selection activeCell="N7" sqref="N7"/>
    </sheetView>
  </sheetViews>
  <sheetFormatPr defaultRowHeight="15" x14ac:dyDescent="0.25"/>
  <cols>
    <col min="1" max="1" width="13.5703125" customWidth="1"/>
    <col min="2" max="2" width="12.140625" customWidth="1"/>
    <col min="4" max="4" width="28.5703125" customWidth="1"/>
    <col min="13" max="13" width="9.140625" style="168"/>
  </cols>
  <sheetData>
    <row r="1" spans="1:15" ht="23.25" x14ac:dyDescent="0.35">
      <c r="A1" s="1011" t="s">
        <v>88</v>
      </c>
      <c r="B1" s="1011"/>
      <c r="C1" s="1011"/>
      <c r="D1" s="1011"/>
      <c r="E1" s="1011"/>
      <c r="F1" s="1011"/>
      <c r="G1" s="1011"/>
      <c r="H1" s="1011"/>
      <c r="I1" s="1011"/>
      <c r="J1" s="97"/>
      <c r="K1" s="96"/>
      <c r="L1" s="96"/>
      <c r="N1" s="1"/>
    </row>
    <row r="2" spans="1:15" ht="15.75" x14ac:dyDescent="0.25">
      <c r="A2" s="154" t="s">
        <v>23</v>
      </c>
      <c r="F2" s="1013" t="s">
        <v>129</v>
      </c>
      <c r="G2" s="1013"/>
      <c r="H2" s="1013"/>
      <c r="I2" s="1013"/>
      <c r="J2" s="97"/>
      <c r="K2" s="96"/>
      <c r="L2" s="96"/>
      <c r="N2" s="1"/>
    </row>
    <row r="3" spans="1:15" ht="15.75" x14ac:dyDescent="0.25">
      <c r="A3" s="153"/>
      <c r="B3" s="152"/>
      <c r="C3" s="152"/>
      <c r="D3" s="152"/>
      <c r="E3" s="152"/>
      <c r="F3" s="152"/>
      <c r="G3" s="152"/>
      <c r="H3" s="152"/>
      <c r="I3" s="152"/>
      <c r="J3" s="97"/>
      <c r="K3" s="96"/>
      <c r="L3" s="96"/>
      <c r="N3" s="1"/>
    </row>
    <row r="4" spans="1:15" ht="15.75" x14ac:dyDescent="0.25">
      <c r="A4" s="1012" t="s">
        <v>45</v>
      </c>
      <c r="B4" s="1012"/>
      <c r="C4" s="1012"/>
      <c r="D4" s="1012"/>
      <c r="E4" s="1012"/>
      <c r="F4" s="1012"/>
      <c r="G4" s="1012"/>
      <c r="H4" s="1012"/>
      <c r="I4" s="1012"/>
      <c r="J4" s="97"/>
      <c r="K4" s="96"/>
      <c r="L4" s="96"/>
      <c r="N4" s="1"/>
    </row>
    <row r="5" spans="1:15" ht="15.75" thickBot="1" x14ac:dyDescent="0.3">
      <c r="A5" s="150"/>
      <c r="B5" s="149"/>
      <c r="C5" s="149"/>
      <c r="D5" s="149"/>
      <c r="E5" s="149"/>
      <c r="F5" s="149"/>
      <c r="G5" s="149"/>
      <c r="H5" s="149"/>
      <c r="I5" s="149"/>
      <c r="J5" s="97"/>
      <c r="K5" s="96"/>
      <c r="L5" s="96"/>
      <c r="N5" s="1"/>
    </row>
    <row r="6" spans="1:15" ht="24" thickTop="1" thickBot="1" x14ac:dyDescent="0.3">
      <c r="A6" s="148" t="s">
        <v>1</v>
      </c>
      <c r="B6" s="147" t="s">
        <v>2</v>
      </c>
      <c r="C6" s="146" t="s">
        <v>3</v>
      </c>
      <c r="D6" s="145" t="s">
        <v>4</v>
      </c>
      <c r="E6" s="144" t="s">
        <v>15</v>
      </c>
      <c r="F6" s="143" t="s">
        <v>16</v>
      </c>
      <c r="G6" s="143" t="s">
        <v>17</v>
      </c>
      <c r="H6" s="142" t="s">
        <v>42</v>
      </c>
      <c r="I6" s="141" t="s">
        <v>7</v>
      </c>
      <c r="J6" s="177"/>
      <c r="K6" s="96"/>
      <c r="L6" s="528">
        <v>1</v>
      </c>
      <c r="M6" s="529">
        <v>2</v>
      </c>
      <c r="N6" s="530">
        <v>3</v>
      </c>
    </row>
    <row r="7" spans="1:15" ht="15.75" thickBot="1" x14ac:dyDescent="0.3">
      <c r="A7" s="259" t="s">
        <v>132</v>
      </c>
      <c r="B7" s="656" t="s">
        <v>133</v>
      </c>
      <c r="C7" s="657">
        <v>1997</v>
      </c>
      <c r="D7" s="658" t="s">
        <v>134</v>
      </c>
      <c r="E7" s="176">
        <v>6.63</v>
      </c>
      <c r="F7" s="175">
        <v>7.22</v>
      </c>
      <c r="G7" s="175">
        <v>0</v>
      </c>
      <c r="H7" s="99">
        <v>59</v>
      </c>
      <c r="I7" s="796">
        <v>1</v>
      </c>
      <c r="J7" s="97"/>
      <c r="K7" s="96"/>
      <c r="L7" s="531">
        <f t="shared" ref="L7:L26" si="0">MAX(E7:G7)</f>
        <v>7.22</v>
      </c>
      <c r="M7" s="531">
        <f t="shared" ref="M7:M26" si="1">SUM(E7:G7)-L7-N7</f>
        <v>6.63</v>
      </c>
      <c r="N7" s="531">
        <f t="shared" ref="N7:N26" si="2">MIN(E7:G7)</f>
        <v>0</v>
      </c>
    </row>
    <row r="8" spans="1:15" ht="15.75" thickBot="1" x14ac:dyDescent="0.3">
      <c r="A8" s="254" t="s">
        <v>138</v>
      </c>
      <c r="B8" s="253" t="s">
        <v>139</v>
      </c>
      <c r="C8" s="252">
        <v>1997</v>
      </c>
      <c r="D8" s="662" t="s">
        <v>134</v>
      </c>
      <c r="E8" s="161">
        <v>6.84</v>
      </c>
      <c r="F8" s="160">
        <v>6.93</v>
      </c>
      <c r="G8" s="160">
        <v>7.08</v>
      </c>
      <c r="H8" s="99">
        <v>55</v>
      </c>
      <c r="I8" s="796">
        <v>2</v>
      </c>
      <c r="J8" s="97"/>
      <c r="K8" s="96"/>
      <c r="L8" s="531">
        <f t="shared" si="0"/>
        <v>7.08</v>
      </c>
      <c r="M8" s="531">
        <f t="shared" si="1"/>
        <v>6.9300000000000015</v>
      </c>
      <c r="N8" s="531">
        <f t="shared" si="2"/>
        <v>6.84</v>
      </c>
    </row>
    <row r="9" spans="1:15" ht="15.75" thickBot="1" x14ac:dyDescent="0.3">
      <c r="A9" s="53" t="s">
        <v>38</v>
      </c>
      <c r="B9" s="62" t="s">
        <v>37</v>
      </c>
      <c r="C9" s="50">
        <v>1997</v>
      </c>
      <c r="D9" s="497" t="s">
        <v>32</v>
      </c>
      <c r="E9" s="161">
        <v>6.59</v>
      </c>
      <c r="F9" s="160">
        <v>6.97</v>
      </c>
      <c r="G9" s="160">
        <v>7.06</v>
      </c>
      <c r="H9" s="99">
        <v>55</v>
      </c>
      <c r="I9" s="796">
        <v>3</v>
      </c>
      <c r="J9" s="97"/>
      <c r="K9" s="96"/>
      <c r="L9" s="531">
        <f t="shared" si="0"/>
        <v>7.06</v>
      </c>
      <c r="M9" s="531">
        <f t="shared" si="1"/>
        <v>6.9699999999999989</v>
      </c>
      <c r="N9" s="531">
        <f t="shared" si="2"/>
        <v>6.59</v>
      </c>
    </row>
    <row r="10" spans="1:15" ht="15.75" thickBot="1" x14ac:dyDescent="0.3">
      <c r="A10" s="53" t="s">
        <v>40</v>
      </c>
      <c r="B10" s="119" t="s">
        <v>39</v>
      </c>
      <c r="C10" s="50">
        <v>1996</v>
      </c>
      <c r="D10" s="797" t="s">
        <v>32</v>
      </c>
      <c r="E10" s="161">
        <v>6.66</v>
      </c>
      <c r="F10" s="160">
        <v>6.84</v>
      </c>
      <c r="G10" s="160">
        <v>6.95</v>
      </c>
      <c r="H10" s="99">
        <v>53</v>
      </c>
      <c r="I10" s="796">
        <v>4</v>
      </c>
      <c r="J10" s="97"/>
      <c r="K10" s="96"/>
      <c r="L10" s="531">
        <f t="shared" si="0"/>
        <v>6.95</v>
      </c>
      <c r="M10" s="531">
        <f t="shared" si="1"/>
        <v>6.84</v>
      </c>
      <c r="N10" s="531">
        <f t="shared" si="2"/>
        <v>6.66</v>
      </c>
    </row>
    <row r="11" spans="1:15" ht="15.75" thickBot="1" x14ac:dyDescent="0.3">
      <c r="A11" s="41" t="s">
        <v>127</v>
      </c>
      <c r="B11" s="62" t="s">
        <v>128</v>
      </c>
      <c r="C11" s="123">
        <v>1999</v>
      </c>
      <c r="D11" s="663" t="s">
        <v>123</v>
      </c>
      <c r="E11" s="161">
        <v>6.91</v>
      </c>
      <c r="F11" s="160">
        <v>6.91</v>
      </c>
      <c r="G11" s="160">
        <v>6.94</v>
      </c>
      <c r="H11" s="99">
        <v>53</v>
      </c>
      <c r="I11" s="796">
        <v>5</v>
      </c>
      <c r="J11" s="97"/>
      <c r="K11" s="96"/>
      <c r="L11" s="531">
        <f t="shared" si="0"/>
        <v>6.94</v>
      </c>
      <c r="M11" s="531">
        <f t="shared" si="1"/>
        <v>6.91</v>
      </c>
      <c r="N11" s="531">
        <f t="shared" si="2"/>
        <v>6.91</v>
      </c>
      <c r="O11" s="746"/>
    </row>
    <row r="12" spans="1:15" ht="15.75" thickBot="1" x14ac:dyDescent="0.3">
      <c r="A12" s="134" t="s">
        <v>125</v>
      </c>
      <c r="B12" s="173" t="s">
        <v>41</v>
      </c>
      <c r="C12" s="668">
        <v>1998</v>
      </c>
      <c r="D12" s="663" t="s">
        <v>123</v>
      </c>
      <c r="E12" s="161">
        <v>6.83</v>
      </c>
      <c r="F12" s="160">
        <v>6.86</v>
      </c>
      <c r="G12" s="160">
        <v>6.93</v>
      </c>
      <c r="H12" s="99">
        <v>53</v>
      </c>
      <c r="I12" s="796">
        <v>6</v>
      </c>
      <c r="J12" s="97"/>
      <c r="K12" s="96"/>
      <c r="L12" s="531">
        <f t="shared" si="0"/>
        <v>6.93</v>
      </c>
      <c r="M12" s="531">
        <f t="shared" si="1"/>
        <v>6.8600000000000012</v>
      </c>
      <c r="N12" s="531">
        <f t="shared" si="2"/>
        <v>6.83</v>
      </c>
    </row>
    <row r="13" spans="1:15" ht="15.75" thickBot="1" x14ac:dyDescent="0.3">
      <c r="A13" s="134" t="s">
        <v>126</v>
      </c>
      <c r="B13" s="186" t="s">
        <v>124</v>
      </c>
      <c r="C13" s="185">
        <v>1998</v>
      </c>
      <c r="D13" s="663" t="s">
        <v>123</v>
      </c>
      <c r="E13" s="161">
        <v>6.71</v>
      </c>
      <c r="F13" s="160">
        <v>6.74</v>
      </c>
      <c r="G13" s="160">
        <v>6.7</v>
      </c>
      <c r="H13" s="99">
        <v>49</v>
      </c>
      <c r="I13" s="796">
        <v>7</v>
      </c>
      <c r="J13" s="97"/>
      <c r="K13" s="96"/>
      <c r="L13" s="531">
        <f t="shared" si="0"/>
        <v>6.74</v>
      </c>
      <c r="M13" s="531">
        <f t="shared" si="1"/>
        <v>6.7099999999999982</v>
      </c>
      <c r="N13" s="531">
        <f t="shared" si="2"/>
        <v>6.7</v>
      </c>
    </row>
    <row r="14" spans="1:15" ht="15.75" thickBot="1" x14ac:dyDescent="0.3">
      <c r="A14" s="53" t="s">
        <v>81</v>
      </c>
      <c r="B14" s="119" t="s">
        <v>82</v>
      </c>
      <c r="C14" s="50">
        <v>1999</v>
      </c>
      <c r="D14" s="484" t="s">
        <v>76</v>
      </c>
      <c r="E14" s="161">
        <v>0</v>
      </c>
      <c r="F14" s="160">
        <v>6.7</v>
      </c>
      <c r="G14" s="160">
        <v>6.61</v>
      </c>
      <c r="H14" s="99">
        <v>49</v>
      </c>
      <c r="I14" s="796">
        <v>8</v>
      </c>
      <c r="J14" s="97"/>
      <c r="K14" s="96"/>
      <c r="L14" s="531">
        <f t="shared" si="0"/>
        <v>6.7</v>
      </c>
      <c r="M14" s="531">
        <f t="shared" si="1"/>
        <v>6.61</v>
      </c>
      <c r="N14" s="531">
        <f t="shared" si="2"/>
        <v>0</v>
      </c>
    </row>
    <row r="15" spans="1:15" ht="15.75" thickBot="1" x14ac:dyDescent="0.3">
      <c r="A15" s="41" t="s">
        <v>119</v>
      </c>
      <c r="B15" s="62" t="s">
        <v>120</v>
      </c>
      <c r="C15" s="123">
        <v>1997</v>
      </c>
      <c r="D15" s="520" t="s">
        <v>99</v>
      </c>
      <c r="E15" s="161">
        <v>6.38</v>
      </c>
      <c r="F15" s="160">
        <v>6.66</v>
      </c>
      <c r="G15" s="160">
        <v>6.41</v>
      </c>
      <c r="H15" s="99">
        <v>47</v>
      </c>
      <c r="I15" s="796">
        <v>9</v>
      </c>
      <c r="J15" s="97"/>
      <c r="K15" s="96"/>
      <c r="L15" s="531">
        <f t="shared" si="0"/>
        <v>6.66</v>
      </c>
      <c r="M15" s="531">
        <f t="shared" si="1"/>
        <v>6.4099999999999993</v>
      </c>
      <c r="N15" s="531">
        <f t="shared" si="2"/>
        <v>6.38</v>
      </c>
    </row>
    <row r="16" spans="1:15" ht="15.75" thickBot="1" x14ac:dyDescent="0.3">
      <c r="A16" s="134" t="s">
        <v>155</v>
      </c>
      <c r="B16" s="173" t="s">
        <v>156</v>
      </c>
      <c r="C16" s="668">
        <v>1998</v>
      </c>
      <c r="D16" s="663" t="s">
        <v>123</v>
      </c>
      <c r="E16" s="161">
        <v>6.36</v>
      </c>
      <c r="F16" s="160">
        <v>6.49</v>
      </c>
      <c r="G16" s="160">
        <v>6.64</v>
      </c>
      <c r="H16" s="99">
        <v>47</v>
      </c>
      <c r="I16" s="796">
        <v>10</v>
      </c>
      <c r="J16" s="97"/>
      <c r="K16" s="96"/>
      <c r="L16" s="531">
        <f t="shared" si="0"/>
        <v>6.64</v>
      </c>
      <c r="M16" s="531">
        <f t="shared" si="1"/>
        <v>6.4900000000000011</v>
      </c>
      <c r="N16" s="531">
        <f t="shared" si="2"/>
        <v>6.36</v>
      </c>
    </row>
    <row r="17" spans="1:14" ht="15.75" thickBot="1" x14ac:dyDescent="0.3">
      <c r="A17" s="53" t="s">
        <v>83</v>
      </c>
      <c r="B17" s="119" t="s">
        <v>36</v>
      </c>
      <c r="C17" s="118">
        <v>1997</v>
      </c>
      <c r="D17" s="797" t="s">
        <v>32</v>
      </c>
      <c r="E17" s="161">
        <v>6.37</v>
      </c>
      <c r="F17" s="160">
        <v>6.51</v>
      </c>
      <c r="G17" s="160">
        <v>6.61</v>
      </c>
      <c r="H17" s="99">
        <v>47</v>
      </c>
      <c r="I17" s="796">
        <v>11</v>
      </c>
      <c r="J17" s="97"/>
      <c r="K17" s="96"/>
      <c r="L17" s="531">
        <f t="shared" si="0"/>
        <v>6.61</v>
      </c>
      <c r="M17" s="531">
        <f t="shared" si="1"/>
        <v>6.5099999999999989</v>
      </c>
      <c r="N17" s="531">
        <f t="shared" si="2"/>
        <v>6.37</v>
      </c>
    </row>
    <row r="18" spans="1:14" ht="15.75" thickBot="1" x14ac:dyDescent="0.3">
      <c r="A18" s="251" t="s">
        <v>137</v>
      </c>
      <c r="B18" s="268" t="s">
        <v>78</v>
      </c>
      <c r="C18" s="267">
        <v>1998</v>
      </c>
      <c r="D18" s="630" t="s">
        <v>134</v>
      </c>
      <c r="E18" s="161">
        <v>6.12</v>
      </c>
      <c r="F18" s="160">
        <v>6.42</v>
      </c>
      <c r="G18" s="160">
        <v>6.47</v>
      </c>
      <c r="H18" s="99">
        <v>43</v>
      </c>
      <c r="I18" s="796">
        <v>12</v>
      </c>
      <c r="J18" s="97"/>
      <c r="K18" s="96"/>
      <c r="L18" s="531">
        <f t="shared" si="0"/>
        <v>6.47</v>
      </c>
      <c r="M18" s="531">
        <f t="shared" si="1"/>
        <v>6.419999999999999</v>
      </c>
      <c r="N18" s="531">
        <f t="shared" si="2"/>
        <v>6.12</v>
      </c>
    </row>
    <row r="19" spans="1:14" ht="15.75" thickBot="1" x14ac:dyDescent="0.3">
      <c r="A19" s="53" t="s">
        <v>75</v>
      </c>
      <c r="B19" s="62" t="s">
        <v>149</v>
      </c>
      <c r="C19" s="50">
        <v>1996</v>
      </c>
      <c r="D19" s="484" t="s">
        <v>76</v>
      </c>
      <c r="E19" s="161">
        <v>6.22</v>
      </c>
      <c r="F19" s="160">
        <v>6.44</v>
      </c>
      <c r="G19" s="160">
        <v>6.41</v>
      </c>
      <c r="H19" s="99">
        <v>43</v>
      </c>
      <c r="I19" s="796">
        <v>13</v>
      </c>
      <c r="J19" s="97"/>
      <c r="K19" s="96"/>
      <c r="L19" s="531">
        <f t="shared" si="0"/>
        <v>6.44</v>
      </c>
      <c r="M19" s="531">
        <f t="shared" si="1"/>
        <v>6.4099999999999993</v>
      </c>
      <c r="N19" s="531">
        <f t="shared" si="2"/>
        <v>6.22</v>
      </c>
    </row>
    <row r="20" spans="1:14" ht="15.75" thickBot="1" x14ac:dyDescent="0.3">
      <c r="A20" s="53" t="s">
        <v>79</v>
      </c>
      <c r="B20" s="62" t="s">
        <v>80</v>
      </c>
      <c r="C20" s="50">
        <v>1998</v>
      </c>
      <c r="D20" s="659" t="s">
        <v>76</v>
      </c>
      <c r="E20" s="161">
        <v>5.94</v>
      </c>
      <c r="F20" s="160">
        <v>6.33</v>
      </c>
      <c r="G20" s="160">
        <v>6.41</v>
      </c>
      <c r="H20" s="99">
        <v>43</v>
      </c>
      <c r="I20" s="796">
        <v>14</v>
      </c>
      <c r="J20" s="97"/>
      <c r="K20" s="96"/>
      <c r="L20" s="531">
        <f t="shared" si="0"/>
        <v>6.41</v>
      </c>
      <c r="M20" s="531">
        <f t="shared" si="1"/>
        <v>6.3299999999999992</v>
      </c>
      <c r="N20" s="531">
        <f t="shared" si="2"/>
        <v>5.94</v>
      </c>
    </row>
    <row r="21" spans="1:14" ht="15.75" thickBot="1" x14ac:dyDescent="0.3">
      <c r="A21" s="254" t="s">
        <v>135</v>
      </c>
      <c r="B21" s="253" t="s">
        <v>136</v>
      </c>
      <c r="C21" s="252">
        <v>1997</v>
      </c>
      <c r="D21" s="660" t="s">
        <v>134</v>
      </c>
      <c r="E21" s="161">
        <v>5.12</v>
      </c>
      <c r="F21" s="160">
        <v>0</v>
      </c>
      <c r="G21" s="160">
        <v>6.32</v>
      </c>
      <c r="H21" s="99">
        <v>41</v>
      </c>
      <c r="I21" s="796">
        <v>15</v>
      </c>
      <c r="J21" s="97"/>
      <c r="K21" s="96"/>
      <c r="L21" s="531">
        <f t="shared" si="0"/>
        <v>6.32</v>
      </c>
      <c r="M21" s="531">
        <f t="shared" si="1"/>
        <v>5.120000000000001</v>
      </c>
      <c r="N21" s="531">
        <f t="shared" si="2"/>
        <v>0</v>
      </c>
    </row>
    <row r="22" spans="1:14" ht="15.75" thickBot="1" x14ac:dyDescent="0.3">
      <c r="A22" s="127" t="s">
        <v>35</v>
      </c>
      <c r="B22" s="62" t="s">
        <v>34</v>
      </c>
      <c r="C22" s="50">
        <v>1995</v>
      </c>
      <c r="D22" s="803" t="s">
        <v>32</v>
      </c>
      <c r="E22" s="161">
        <v>6.18</v>
      </c>
      <c r="F22" s="160">
        <v>6.3</v>
      </c>
      <c r="G22" s="160">
        <v>6.31</v>
      </c>
      <c r="H22" s="99">
        <v>41</v>
      </c>
      <c r="I22" s="796">
        <v>16</v>
      </c>
      <c r="J22" s="97"/>
      <c r="K22" s="96"/>
      <c r="L22" s="531">
        <f t="shared" si="0"/>
        <v>6.31</v>
      </c>
      <c r="M22" s="531">
        <f t="shared" si="1"/>
        <v>6.3000000000000007</v>
      </c>
      <c r="N22" s="531">
        <f t="shared" si="2"/>
        <v>6.18</v>
      </c>
    </row>
    <row r="23" spans="1:14" ht="15.75" thickBot="1" x14ac:dyDescent="0.3">
      <c r="A23" s="53" t="s">
        <v>121</v>
      </c>
      <c r="B23" s="67" t="s">
        <v>122</v>
      </c>
      <c r="C23" s="51">
        <v>1996</v>
      </c>
      <c r="D23" s="484" t="s">
        <v>99</v>
      </c>
      <c r="E23" s="161">
        <v>5.91</v>
      </c>
      <c r="F23" s="160">
        <v>5.95</v>
      </c>
      <c r="G23" s="160">
        <v>6.12</v>
      </c>
      <c r="H23" s="99">
        <v>37</v>
      </c>
      <c r="I23" s="796">
        <v>17</v>
      </c>
      <c r="J23" s="97"/>
      <c r="K23" s="96"/>
      <c r="L23" s="531">
        <f t="shared" si="0"/>
        <v>6.12</v>
      </c>
      <c r="M23" s="531">
        <f t="shared" si="1"/>
        <v>5.9499999999999993</v>
      </c>
      <c r="N23" s="531">
        <f t="shared" si="2"/>
        <v>5.91</v>
      </c>
    </row>
    <row r="24" spans="1:14" ht="15.75" thickBot="1" x14ac:dyDescent="0.3">
      <c r="A24" s="41" t="s">
        <v>77</v>
      </c>
      <c r="B24" s="62" t="s">
        <v>78</v>
      </c>
      <c r="C24" s="50">
        <v>1998</v>
      </c>
      <c r="D24" s="661" t="s">
        <v>76</v>
      </c>
      <c r="E24" s="161">
        <v>5.48</v>
      </c>
      <c r="F24" s="160">
        <v>5.78</v>
      </c>
      <c r="G24" s="160">
        <v>5.98</v>
      </c>
      <c r="H24" s="99">
        <v>33</v>
      </c>
      <c r="I24" s="796">
        <v>18</v>
      </c>
      <c r="J24" s="97"/>
      <c r="K24" s="96"/>
      <c r="L24" s="531">
        <f t="shared" si="0"/>
        <v>5.98</v>
      </c>
      <c r="M24" s="531">
        <f t="shared" si="1"/>
        <v>5.7800000000000011</v>
      </c>
      <c r="N24" s="531">
        <f t="shared" si="2"/>
        <v>5.48</v>
      </c>
    </row>
    <row r="25" spans="1:14" ht="15.75" thickBot="1" x14ac:dyDescent="0.3">
      <c r="A25" s="53" t="s">
        <v>116</v>
      </c>
      <c r="B25" s="62" t="s">
        <v>33</v>
      </c>
      <c r="C25" s="50">
        <v>1996</v>
      </c>
      <c r="D25" s="661" t="s">
        <v>99</v>
      </c>
      <c r="E25" s="161">
        <v>5.61</v>
      </c>
      <c r="F25" s="160">
        <v>5.71</v>
      </c>
      <c r="G25" s="160">
        <v>5.93</v>
      </c>
      <c r="H25" s="99">
        <v>33</v>
      </c>
      <c r="I25" s="796">
        <v>19</v>
      </c>
      <c r="J25" s="97"/>
      <c r="K25" s="96"/>
      <c r="L25" s="531">
        <f t="shared" si="0"/>
        <v>5.93</v>
      </c>
      <c r="M25" s="531">
        <f t="shared" si="1"/>
        <v>5.71</v>
      </c>
      <c r="N25" s="531">
        <f t="shared" si="2"/>
        <v>5.61</v>
      </c>
    </row>
    <row r="26" spans="1:14" ht="15.75" thickBot="1" x14ac:dyDescent="0.3">
      <c r="A26" s="53" t="s">
        <v>117</v>
      </c>
      <c r="B26" s="119" t="s">
        <v>118</v>
      </c>
      <c r="C26" s="118">
        <v>1997</v>
      </c>
      <c r="D26" s="661" t="s">
        <v>99</v>
      </c>
      <c r="E26" s="161"/>
      <c r="F26" s="160"/>
      <c r="G26" s="160"/>
      <c r="H26" s="99"/>
      <c r="I26" s="796">
        <v>20</v>
      </c>
      <c r="J26" s="97"/>
      <c r="K26" s="96"/>
      <c r="L26" s="531">
        <f t="shared" si="0"/>
        <v>0</v>
      </c>
      <c r="M26" s="531">
        <f t="shared" si="1"/>
        <v>0</v>
      </c>
      <c r="N26" s="531">
        <f t="shared" si="2"/>
        <v>0</v>
      </c>
    </row>
    <row r="27" spans="1:14" ht="15.75" thickBot="1" x14ac:dyDescent="0.3">
      <c r="A27" s="125"/>
      <c r="B27" s="62"/>
      <c r="C27" s="50"/>
      <c r="D27" s="130"/>
      <c r="E27" s="161"/>
      <c r="F27" s="160"/>
      <c r="G27" s="160"/>
      <c r="H27" s="99">
        <f t="shared" ref="H27:H38" si="3">IF(MAX(E27:G27)&lt;3.8,0,(MAX(E27:G27)-3.75)*20)</f>
        <v>0</v>
      </c>
      <c r="I27" s="106"/>
      <c r="J27" s="97"/>
      <c r="K27" s="96"/>
      <c r="L27" s="96"/>
      <c r="N27" s="1"/>
    </row>
    <row r="28" spans="1:14" ht="15.75" thickBot="1" x14ac:dyDescent="0.3">
      <c r="A28" s="126"/>
      <c r="B28" s="121"/>
      <c r="C28" s="120"/>
      <c r="D28" s="109"/>
      <c r="E28" s="161"/>
      <c r="F28" s="160"/>
      <c r="G28" s="160"/>
      <c r="H28" s="99">
        <f t="shared" si="3"/>
        <v>0</v>
      </c>
      <c r="I28" s="106"/>
      <c r="J28" s="97"/>
      <c r="K28" s="96"/>
      <c r="L28" s="96"/>
      <c r="N28" s="1"/>
    </row>
    <row r="29" spans="1:14" ht="15.75" thickBot="1" x14ac:dyDescent="0.3">
      <c r="A29" s="126"/>
      <c r="B29" s="121"/>
      <c r="C29" s="120"/>
      <c r="D29" s="109"/>
      <c r="E29" s="161"/>
      <c r="F29" s="160"/>
      <c r="G29" s="160"/>
      <c r="H29" s="99">
        <f t="shared" si="3"/>
        <v>0</v>
      </c>
      <c r="I29" s="106"/>
      <c r="J29" s="97"/>
      <c r="K29" s="96"/>
      <c r="L29" s="96"/>
      <c r="N29" s="1"/>
    </row>
    <row r="30" spans="1:14" ht="15.75" thickBot="1" x14ac:dyDescent="0.3">
      <c r="A30" s="53"/>
      <c r="B30" s="62"/>
      <c r="C30" s="50"/>
      <c r="D30" s="130"/>
      <c r="E30" s="161"/>
      <c r="F30" s="160"/>
      <c r="G30" s="160"/>
      <c r="H30" s="99">
        <f t="shared" si="3"/>
        <v>0</v>
      </c>
      <c r="I30" s="106"/>
      <c r="J30" s="97"/>
      <c r="K30" s="96"/>
      <c r="L30" s="96"/>
      <c r="N30" s="1"/>
    </row>
    <row r="31" spans="1:14" ht="15.75" thickBot="1" x14ac:dyDescent="0.3">
      <c r="A31" s="174"/>
      <c r="B31" s="173"/>
      <c r="C31" s="172"/>
      <c r="D31" s="89"/>
      <c r="E31" s="161"/>
      <c r="F31" s="160"/>
      <c r="G31" s="160"/>
      <c r="H31" s="99">
        <f t="shared" si="3"/>
        <v>0</v>
      </c>
      <c r="I31" s="106"/>
      <c r="J31" s="97"/>
      <c r="K31" s="96"/>
      <c r="L31" s="96"/>
      <c r="N31" s="1"/>
    </row>
    <row r="32" spans="1:14" ht="15.75" thickBot="1" x14ac:dyDescent="0.3">
      <c r="A32" s="53"/>
      <c r="B32" s="119"/>
      <c r="C32" s="118"/>
      <c r="D32" s="109"/>
      <c r="E32" s="161"/>
      <c r="F32" s="160"/>
      <c r="G32" s="160"/>
      <c r="H32" s="99">
        <f t="shared" si="3"/>
        <v>0</v>
      </c>
      <c r="I32" s="106"/>
      <c r="J32" s="97"/>
      <c r="K32" s="96"/>
      <c r="L32" s="96"/>
      <c r="N32" s="1"/>
    </row>
    <row r="33" spans="1:14" ht="15.75" thickBot="1" x14ac:dyDescent="0.3">
      <c r="A33" s="53"/>
      <c r="B33" s="62"/>
      <c r="C33" s="50"/>
      <c r="D33" s="57"/>
      <c r="E33" s="163"/>
      <c r="F33" s="162"/>
      <c r="G33" s="162"/>
      <c r="H33" s="99">
        <f t="shared" si="3"/>
        <v>0</v>
      </c>
      <c r="I33" s="106"/>
      <c r="J33" s="97"/>
      <c r="K33" s="96"/>
      <c r="L33" s="96"/>
      <c r="N33" s="1"/>
    </row>
    <row r="34" spans="1:14" ht="15.75" thickBot="1" x14ac:dyDescent="0.3">
      <c r="A34" s="41"/>
      <c r="B34" s="67"/>
      <c r="C34" s="51"/>
      <c r="D34" s="109"/>
      <c r="E34" s="161"/>
      <c r="F34" s="160"/>
      <c r="G34" s="160"/>
      <c r="H34" s="99">
        <f t="shared" si="3"/>
        <v>0</v>
      </c>
      <c r="I34" s="106"/>
      <c r="J34" s="97"/>
      <c r="K34" s="96"/>
      <c r="L34" s="96"/>
      <c r="N34" s="1"/>
    </row>
    <row r="35" spans="1:14" ht="15.75" thickBot="1" x14ac:dyDescent="0.3">
      <c r="A35" s="112"/>
      <c r="B35" s="111"/>
      <c r="C35" s="110"/>
      <c r="D35" s="109"/>
      <c r="E35" s="161"/>
      <c r="F35" s="160"/>
      <c r="G35" s="160"/>
      <c r="H35" s="99">
        <f t="shared" si="3"/>
        <v>0</v>
      </c>
      <c r="I35" s="106"/>
      <c r="J35" s="97"/>
      <c r="K35" s="96"/>
      <c r="L35" s="96"/>
      <c r="N35" s="1"/>
    </row>
    <row r="36" spans="1:14" ht="15.75" thickBot="1" x14ac:dyDescent="0.3">
      <c r="A36" s="112"/>
      <c r="B36" s="111"/>
      <c r="C36" s="110"/>
      <c r="D36" s="109"/>
      <c r="E36" s="161"/>
      <c r="F36" s="160"/>
      <c r="G36" s="160"/>
      <c r="H36" s="99">
        <f t="shared" si="3"/>
        <v>0</v>
      </c>
      <c r="I36" s="106"/>
      <c r="J36" s="97"/>
      <c r="K36" s="96"/>
      <c r="L36" s="96"/>
      <c r="N36" s="1"/>
    </row>
    <row r="37" spans="1:14" ht="15.75" thickBot="1" x14ac:dyDescent="0.3">
      <c r="A37" s="41"/>
      <c r="B37" s="67"/>
      <c r="C37" s="51"/>
      <c r="D37" s="109"/>
      <c r="E37" s="161"/>
      <c r="F37" s="160"/>
      <c r="G37" s="160"/>
      <c r="H37" s="99">
        <f t="shared" si="3"/>
        <v>0</v>
      </c>
      <c r="I37" s="106"/>
      <c r="J37" s="97"/>
      <c r="K37" s="96"/>
      <c r="L37" s="96"/>
      <c r="N37" s="1"/>
    </row>
    <row r="38" spans="1:14" ht="15.75" thickBot="1" x14ac:dyDescent="0.3">
      <c r="A38" s="112"/>
      <c r="B38" s="111"/>
      <c r="C38" s="110"/>
      <c r="D38" s="109"/>
      <c r="E38" s="161"/>
      <c r="F38" s="160"/>
      <c r="G38" s="160"/>
      <c r="H38" s="99">
        <f t="shared" si="3"/>
        <v>0</v>
      </c>
      <c r="I38" s="106"/>
      <c r="J38" s="97"/>
      <c r="K38" s="96"/>
      <c r="L38" s="96"/>
      <c r="N38" s="1"/>
    </row>
    <row r="39" spans="1:14" ht="15.75" thickBot="1" x14ac:dyDescent="0.3">
      <c r="A39" s="41"/>
      <c r="B39" s="67"/>
      <c r="C39" s="51"/>
      <c r="D39" s="109"/>
      <c r="E39" s="161"/>
      <c r="F39" s="160"/>
      <c r="G39" s="160"/>
      <c r="H39" s="99">
        <f t="shared" ref="H39:H56" si="4">IF(MAX(E39:G39)&lt;3.8,0,(MAX(E39:G39)-3.75)*20)</f>
        <v>0</v>
      </c>
      <c r="I39" s="106"/>
      <c r="J39" s="97"/>
      <c r="K39" s="96"/>
      <c r="L39" s="96"/>
      <c r="N39" s="1"/>
    </row>
    <row r="40" spans="1:14" ht="15.75" thickBot="1" x14ac:dyDescent="0.3">
      <c r="A40" s="41"/>
      <c r="B40" s="67"/>
      <c r="C40" s="51"/>
      <c r="D40" s="109"/>
      <c r="E40" s="161"/>
      <c r="F40" s="160"/>
      <c r="G40" s="160"/>
      <c r="H40" s="99">
        <f t="shared" si="4"/>
        <v>0</v>
      </c>
      <c r="I40" s="106"/>
      <c r="J40" s="97"/>
      <c r="K40" s="96"/>
      <c r="L40" s="96"/>
      <c r="N40" s="1"/>
    </row>
    <row r="41" spans="1:14" ht="15.75" thickBot="1" x14ac:dyDescent="0.3">
      <c r="A41" s="41"/>
      <c r="B41" s="67"/>
      <c r="C41" s="51"/>
      <c r="D41" s="109"/>
      <c r="E41" s="161"/>
      <c r="F41" s="160"/>
      <c r="G41" s="160"/>
      <c r="H41" s="99">
        <f t="shared" si="4"/>
        <v>0</v>
      </c>
      <c r="I41" s="106"/>
      <c r="J41" s="97"/>
      <c r="K41" s="96"/>
      <c r="L41" s="96"/>
      <c r="N41" s="1"/>
    </row>
    <row r="42" spans="1:14" ht="15.75" thickBot="1" x14ac:dyDescent="0.3">
      <c r="A42" s="41"/>
      <c r="B42" s="67"/>
      <c r="C42" s="51"/>
      <c r="D42" s="87"/>
      <c r="E42" s="161"/>
      <c r="F42" s="160"/>
      <c r="G42" s="160"/>
      <c r="H42" s="99">
        <f t="shared" si="4"/>
        <v>0</v>
      </c>
      <c r="I42" s="106"/>
      <c r="J42" s="97"/>
      <c r="K42" s="96"/>
      <c r="L42" s="96"/>
      <c r="N42" s="1"/>
    </row>
    <row r="43" spans="1:14" ht="15.75" thickBot="1" x14ac:dyDescent="0.3">
      <c r="A43" s="112"/>
      <c r="B43" s="111"/>
      <c r="C43" s="110"/>
      <c r="D43" s="109"/>
      <c r="E43" s="161"/>
      <c r="F43" s="160"/>
      <c r="G43" s="160"/>
      <c r="H43" s="99">
        <f t="shared" si="4"/>
        <v>0</v>
      </c>
      <c r="I43" s="106"/>
      <c r="J43" s="97"/>
      <c r="K43" s="96"/>
      <c r="L43" s="96"/>
      <c r="N43" s="1"/>
    </row>
    <row r="44" spans="1:14" ht="15.75" thickBot="1" x14ac:dyDescent="0.3">
      <c r="A44" s="41"/>
      <c r="B44" s="67"/>
      <c r="C44" s="51"/>
      <c r="D44" s="109"/>
      <c r="E44" s="161"/>
      <c r="F44" s="160"/>
      <c r="G44" s="160"/>
      <c r="H44" s="99">
        <f t="shared" si="4"/>
        <v>0</v>
      </c>
      <c r="I44" s="106"/>
      <c r="J44" s="97"/>
      <c r="K44" s="96"/>
      <c r="L44" s="96"/>
      <c r="N44" s="1"/>
    </row>
    <row r="45" spans="1:14" ht="15.75" thickBot="1" x14ac:dyDescent="0.3">
      <c r="A45" s="41"/>
      <c r="B45" s="67"/>
      <c r="C45" s="51"/>
      <c r="D45" s="87"/>
      <c r="E45" s="161"/>
      <c r="F45" s="160"/>
      <c r="G45" s="160"/>
      <c r="H45" s="99">
        <f t="shared" si="4"/>
        <v>0</v>
      </c>
      <c r="I45" s="106"/>
      <c r="J45" s="97"/>
      <c r="K45" s="96"/>
      <c r="L45" s="96"/>
      <c r="N45" s="1"/>
    </row>
    <row r="46" spans="1:14" ht="15.75" thickBot="1" x14ac:dyDescent="0.3">
      <c r="A46" s="41"/>
      <c r="B46" s="67"/>
      <c r="C46" s="51"/>
      <c r="D46" s="109"/>
      <c r="E46" s="161"/>
      <c r="F46" s="160"/>
      <c r="G46" s="160"/>
      <c r="H46" s="99">
        <f t="shared" si="4"/>
        <v>0</v>
      </c>
      <c r="I46" s="106"/>
      <c r="J46" s="97"/>
      <c r="K46" s="96"/>
      <c r="L46" s="96"/>
      <c r="N46" s="1"/>
    </row>
    <row r="47" spans="1:14" ht="15.75" thickBot="1" x14ac:dyDescent="0.3">
      <c r="A47" s="41"/>
      <c r="B47" s="67"/>
      <c r="C47" s="51"/>
      <c r="D47" s="109"/>
      <c r="E47" s="161"/>
      <c r="F47" s="160"/>
      <c r="G47" s="160"/>
      <c r="H47" s="99">
        <f t="shared" si="4"/>
        <v>0</v>
      </c>
      <c r="I47" s="106"/>
      <c r="J47" s="97"/>
      <c r="K47" s="96"/>
      <c r="L47" s="96"/>
      <c r="N47" s="1"/>
    </row>
    <row r="48" spans="1:14" ht="15.75" thickBot="1" x14ac:dyDescent="0.3">
      <c r="A48" s="112"/>
      <c r="B48" s="111"/>
      <c r="C48" s="110"/>
      <c r="D48" s="109"/>
      <c r="E48" s="161"/>
      <c r="F48" s="160"/>
      <c r="G48" s="160"/>
      <c r="H48" s="99">
        <f t="shared" si="4"/>
        <v>0</v>
      </c>
      <c r="I48" s="106"/>
      <c r="J48" s="97"/>
      <c r="K48" s="96"/>
      <c r="L48" s="96"/>
      <c r="N48" s="1"/>
    </row>
    <row r="49" spans="1:14" ht="15.75" thickBot="1" x14ac:dyDescent="0.3">
      <c r="A49" s="112"/>
      <c r="B49" s="111"/>
      <c r="C49" s="110"/>
      <c r="D49" s="109"/>
      <c r="E49" s="161"/>
      <c r="F49" s="160"/>
      <c r="G49" s="160"/>
      <c r="H49" s="99">
        <f t="shared" si="4"/>
        <v>0</v>
      </c>
      <c r="I49" s="106"/>
      <c r="J49" s="97"/>
      <c r="K49" s="96"/>
      <c r="L49" s="96"/>
      <c r="N49" s="1"/>
    </row>
    <row r="50" spans="1:14" ht="15.75" thickBot="1" x14ac:dyDescent="0.3">
      <c r="A50" s="41"/>
      <c r="B50" s="67"/>
      <c r="C50" s="51"/>
      <c r="D50" s="109"/>
      <c r="E50" s="161"/>
      <c r="F50" s="160"/>
      <c r="G50" s="160"/>
      <c r="H50" s="99">
        <f t="shared" si="4"/>
        <v>0</v>
      </c>
      <c r="I50" s="106"/>
      <c r="J50" s="97"/>
      <c r="K50" s="96"/>
      <c r="L50" s="96"/>
      <c r="N50" s="1"/>
    </row>
    <row r="51" spans="1:14" ht="15.75" thickBot="1" x14ac:dyDescent="0.3">
      <c r="A51" s="112"/>
      <c r="B51" s="111"/>
      <c r="C51" s="110"/>
      <c r="D51" s="109"/>
      <c r="E51" s="161"/>
      <c r="F51" s="160"/>
      <c r="G51" s="160"/>
      <c r="H51" s="99">
        <f t="shared" si="4"/>
        <v>0</v>
      </c>
      <c r="I51" s="106"/>
      <c r="J51" s="97"/>
      <c r="K51" s="96"/>
      <c r="L51" s="96"/>
      <c r="N51" s="1"/>
    </row>
    <row r="52" spans="1:14" ht="15.75" thickBot="1" x14ac:dyDescent="0.3">
      <c r="A52" s="115"/>
      <c r="B52" s="171"/>
      <c r="C52" s="46"/>
      <c r="D52" s="89"/>
      <c r="E52" s="161"/>
      <c r="F52" s="160"/>
      <c r="G52" s="160"/>
      <c r="H52" s="99">
        <f t="shared" si="4"/>
        <v>0</v>
      </c>
      <c r="I52" s="106"/>
      <c r="J52" s="97"/>
      <c r="K52" s="96"/>
      <c r="L52" s="96"/>
      <c r="N52" s="1"/>
    </row>
    <row r="53" spans="1:14" ht="15.75" thickBot="1" x14ac:dyDescent="0.3">
      <c r="A53" s="41"/>
      <c r="B53" s="67"/>
      <c r="C53" s="51"/>
      <c r="D53" s="87"/>
      <c r="E53" s="161"/>
      <c r="F53" s="160"/>
      <c r="G53" s="160"/>
      <c r="H53" s="99">
        <f t="shared" si="4"/>
        <v>0</v>
      </c>
      <c r="I53" s="106"/>
      <c r="J53" s="97"/>
      <c r="K53" s="96"/>
      <c r="L53" s="96"/>
      <c r="N53" s="1"/>
    </row>
    <row r="54" spans="1:14" ht="15.75" thickBot="1" x14ac:dyDescent="0.3">
      <c r="A54" s="41"/>
      <c r="B54" s="67"/>
      <c r="C54" s="51"/>
      <c r="D54" s="89"/>
      <c r="E54" s="161"/>
      <c r="F54" s="160"/>
      <c r="G54" s="160"/>
      <c r="H54" s="99">
        <f t="shared" si="4"/>
        <v>0</v>
      </c>
      <c r="I54" s="106"/>
      <c r="J54" s="97"/>
      <c r="K54" s="96"/>
      <c r="L54" s="96"/>
      <c r="N54" s="1"/>
    </row>
    <row r="55" spans="1:14" ht="15.75" thickBot="1" x14ac:dyDescent="0.3">
      <c r="A55" s="112"/>
      <c r="B55" s="111"/>
      <c r="C55" s="110"/>
      <c r="D55" s="109"/>
      <c r="E55" s="161"/>
      <c r="F55" s="160"/>
      <c r="G55" s="160"/>
      <c r="H55" s="99">
        <f t="shared" si="4"/>
        <v>0</v>
      </c>
      <c r="I55" s="106"/>
      <c r="J55" s="97"/>
      <c r="K55" s="96"/>
      <c r="L55" s="96"/>
      <c r="N55" s="1"/>
    </row>
    <row r="56" spans="1:14" ht="15.75" thickBot="1" x14ac:dyDescent="0.3">
      <c r="A56" s="105"/>
      <c r="B56" s="104"/>
      <c r="C56" s="103"/>
      <c r="D56" s="102"/>
      <c r="E56" s="158"/>
      <c r="F56" s="157"/>
      <c r="G56" s="157"/>
      <c r="H56" s="170">
        <f t="shared" si="4"/>
        <v>0</v>
      </c>
      <c r="I56" s="106"/>
      <c r="J56" s="97"/>
      <c r="K56" s="96"/>
      <c r="L56" s="96"/>
      <c r="N56" s="1"/>
    </row>
    <row r="57" spans="1:14" ht="15.75" thickTop="1" x14ac:dyDescent="0.25">
      <c r="C57" s="169"/>
      <c r="I57" s="95"/>
    </row>
  </sheetData>
  <sortState ref="A6:N26">
    <sortCondition descending="1" ref="H6:H26"/>
    <sortCondition descending="1" ref="L6:L26"/>
    <sortCondition descending="1" ref="M6:M26"/>
  </sortState>
  <mergeCells count="3">
    <mergeCell ref="A1:I1"/>
    <mergeCell ref="A4:I4"/>
    <mergeCell ref="F2:I2"/>
  </mergeCells>
  <conditionalFormatting sqref="E15:G56">
    <cfRule type="cellIs" dxfId="7" priority="8" operator="equal">
      <formula>0</formula>
    </cfRule>
  </conditionalFormatting>
  <conditionalFormatting sqref="E15:G56">
    <cfRule type="cellIs" dxfId="6" priority="7" operator="equal">
      <formula>0</formula>
    </cfRule>
  </conditionalFormatting>
  <conditionalFormatting sqref="E7:G9 E12:G14">
    <cfRule type="cellIs" dxfId="5" priority="6" operator="equal">
      <formula>0</formula>
    </cfRule>
  </conditionalFormatting>
  <conditionalFormatting sqref="E7:G9 E12:G14">
    <cfRule type="cellIs" dxfId="4" priority="5" operator="equal">
      <formula>0</formula>
    </cfRule>
  </conditionalFormatting>
  <conditionalFormatting sqref="E10:G10">
    <cfRule type="cellIs" dxfId="3" priority="4" operator="equal">
      <formula>0</formula>
    </cfRule>
  </conditionalFormatting>
  <conditionalFormatting sqref="E10:G10">
    <cfRule type="cellIs" dxfId="2" priority="3" operator="equal">
      <formula>0</formula>
    </cfRule>
  </conditionalFormatting>
  <conditionalFormatting sqref="E11:G11">
    <cfRule type="cellIs" dxfId="1" priority="2" operator="equal">
      <formula>0</formula>
    </cfRule>
  </conditionalFormatting>
  <conditionalFormatting sqref="E11:G11">
    <cfRule type="cellIs" dxfId="0" priority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56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58"/>
  <sheetViews>
    <sheetView topLeftCell="A11" zoomScale="120" zoomScaleNormal="120" workbookViewId="0">
      <selection activeCell="I27" sqref="I27"/>
    </sheetView>
  </sheetViews>
  <sheetFormatPr defaultRowHeight="15" x14ac:dyDescent="0.25"/>
  <cols>
    <col min="1" max="1" width="13.7109375" customWidth="1"/>
    <col min="2" max="2" width="12.140625" customWidth="1"/>
    <col min="4" max="4" width="28.85546875" customWidth="1"/>
  </cols>
  <sheetData>
    <row r="1" spans="1:9" ht="23.25" x14ac:dyDescent="0.35">
      <c r="A1" s="976" t="s">
        <v>85</v>
      </c>
      <c r="B1" s="976"/>
      <c r="C1" s="976"/>
      <c r="D1" s="976"/>
      <c r="E1" s="976"/>
      <c r="F1" s="976"/>
      <c r="G1" s="976"/>
      <c r="H1" s="167"/>
    </row>
    <row r="2" spans="1:9" ht="15.75" x14ac:dyDescent="0.25">
      <c r="A2" s="154" t="s">
        <v>23</v>
      </c>
      <c r="E2" s="977" t="s">
        <v>129</v>
      </c>
      <c r="F2" s="977"/>
      <c r="G2" s="977"/>
      <c r="H2" s="192"/>
    </row>
    <row r="3" spans="1:9" ht="15.75" x14ac:dyDescent="0.25">
      <c r="A3" s="153"/>
      <c r="B3" s="152"/>
      <c r="C3" s="152"/>
      <c r="D3" s="152"/>
      <c r="E3" s="152"/>
      <c r="F3" s="152"/>
      <c r="G3" s="152"/>
    </row>
    <row r="4" spans="1:9" ht="15.75" x14ac:dyDescent="0.25">
      <c r="A4" s="1014" t="s">
        <v>47</v>
      </c>
      <c r="B4" s="1014"/>
      <c r="C4" s="1014"/>
      <c r="D4" s="1014"/>
      <c r="E4" s="1014"/>
      <c r="F4" s="1014"/>
      <c r="G4" s="1014"/>
    </row>
    <row r="5" spans="1:9" ht="15.75" thickBot="1" x14ac:dyDescent="0.3">
      <c r="A5" s="150"/>
      <c r="B5" s="149"/>
      <c r="C5" s="149"/>
      <c r="D5" s="149"/>
      <c r="E5" s="149"/>
      <c r="F5" s="149"/>
      <c r="G5" s="149"/>
    </row>
    <row r="6" spans="1:9" ht="24" thickTop="1" thickBot="1" x14ac:dyDescent="0.3">
      <c r="A6" s="148" t="s">
        <v>1</v>
      </c>
      <c r="B6" s="147" t="s">
        <v>2</v>
      </c>
      <c r="C6" s="146" t="s">
        <v>3</v>
      </c>
      <c r="D6" s="145" t="s">
        <v>4</v>
      </c>
      <c r="E6" s="144" t="s">
        <v>46</v>
      </c>
      <c r="F6" s="142" t="s">
        <v>42</v>
      </c>
      <c r="G6" s="141" t="s">
        <v>7</v>
      </c>
      <c r="H6" s="634" t="s">
        <v>147</v>
      </c>
      <c r="I6" s="138"/>
    </row>
    <row r="7" spans="1:9" x14ac:dyDescent="0.25">
      <c r="A7" s="91" t="s">
        <v>127</v>
      </c>
      <c r="B7" s="137" t="s">
        <v>128</v>
      </c>
      <c r="C7" s="136">
        <v>1999</v>
      </c>
      <c r="D7" s="669" t="s">
        <v>123</v>
      </c>
      <c r="E7" s="191">
        <v>61</v>
      </c>
      <c r="F7" s="99">
        <f t="shared" ref="F7:F26" si="0">E7</f>
        <v>61</v>
      </c>
      <c r="G7" s="806">
        <v>1</v>
      </c>
      <c r="H7" s="178">
        <v>13</v>
      </c>
      <c r="I7" s="1"/>
    </row>
    <row r="8" spans="1:9" x14ac:dyDescent="0.25">
      <c r="A8" s="134" t="s">
        <v>125</v>
      </c>
      <c r="B8" s="133" t="s">
        <v>41</v>
      </c>
      <c r="C8" s="132">
        <v>1998</v>
      </c>
      <c r="D8" s="663" t="s">
        <v>123</v>
      </c>
      <c r="E8" s="181">
        <v>59</v>
      </c>
      <c r="F8" s="182">
        <f t="shared" si="0"/>
        <v>59</v>
      </c>
      <c r="G8" s="801">
        <v>2</v>
      </c>
      <c r="H8" s="178">
        <v>3</v>
      </c>
      <c r="I8" s="1"/>
    </row>
    <row r="9" spans="1:9" x14ac:dyDescent="0.25">
      <c r="A9" s="53" t="s">
        <v>83</v>
      </c>
      <c r="B9" s="62" t="s">
        <v>36</v>
      </c>
      <c r="C9" s="50">
        <v>1997</v>
      </c>
      <c r="D9" s="497" t="s">
        <v>32</v>
      </c>
      <c r="E9" s="181">
        <v>53</v>
      </c>
      <c r="F9" s="183">
        <f t="shared" si="0"/>
        <v>53</v>
      </c>
      <c r="G9" s="800">
        <v>3</v>
      </c>
      <c r="H9" s="178">
        <v>5</v>
      </c>
      <c r="I9" s="1"/>
    </row>
    <row r="10" spans="1:9" x14ac:dyDescent="0.25">
      <c r="A10" s="269" t="s">
        <v>132</v>
      </c>
      <c r="B10" s="268" t="s">
        <v>133</v>
      </c>
      <c r="C10" s="267">
        <v>1997</v>
      </c>
      <c r="D10" s="662" t="s">
        <v>134</v>
      </c>
      <c r="E10" s="181">
        <v>52</v>
      </c>
      <c r="F10" s="159">
        <f t="shared" si="0"/>
        <v>52</v>
      </c>
      <c r="G10" s="801">
        <v>4</v>
      </c>
      <c r="H10" s="178">
        <v>1</v>
      </c>
      <c r="I10" s="1"/>
    </row>
    <row r="11" spans="1:9" x14ac:dyDescent="0.25">
      <c r="A11" s="53" t="s">
        <v>40</v>
      </c>
      <c r="B11" s="62" t="s">
        <v>39</v>
      </c>
      <c r="C11" s="50">
        <v>1996</v>
      </c>
      <c r="D11" s="496" t="s">
        <v>32</v>
      </c>
      <c r="E11" s="181">
        <v>52</v>
      </c>
      <c r="F11" s="159">
        <f t="shared" si="0"/>
        <v>52</v>
      </c>
      <c r="G11" s="801">
        <v>5</v>
      </c>
      <c r="H11" s="178">
        <v>2</v>
      </c>
      <c r="I11" s="1"/>
    </row>
    <row r="12" spans="1:9" x14ac:dyDescent="0.25">
      <c r="A12" s="53" t="s">
        <v>35</v>
      </c>
      <c r="B12" s="124" t="s">
        <v>34</v>
      </c>
      <c r="C12" s="118">
        <v>1995</v>
      </c>
      <c r="D12" s="497" t="s">
        <v>32</v>
      </c>
      <c r="E12" s="181">
        <v>52</v>
      </c>
      <c r="F12" s="182">
        <f t="shared" si="0"/>
        <v>52</v>
      </c>
      <c r="G12" s="801">
        <v>6</v>
      </c>
      <c r="H12" s="178">
        <v>7</v>
      </c>
      <c r="I12" s="1"/>
    </row>
    <row r="13" spans="1:9" x14ac:dyDescent="0.25">
      <c r="A13" s="53" t="s">
        <v>81</v>
      </c>
      <c r="B13" s="119" t="s">
        <v>82</v>
      </c>
      <c r="C13" s="118">
        <v>1999</v>
      </c>
      <c r="D13" s="484" t="s">
        <v>76</v>
      </c>
      <c r="E13" s="181">
        <v>51</v>
      </c>
      <c r="F13" s="183">
        <f t="shared" si="0"/>
        <v>51</v>
      </c>
      <c r="G13" s="800">
        <v>7</v>
      </c>
      <c r="H13" s="178">
        <v>12</v>
      </c>
      <c r="I13" s="1"/>
    </row>
    <row r="14" spans="1:9" x14ac:dyDescent="0.25">
      <c r="A14" s="53" t="s">
        <v>75</v>
      </c>
      <c r="B14" s="119" t="s">
        <v>149</v>
      </c>
      <c r="C14" s="118">
        <v>1996</v>
      </c>
      <c r="D14" s="483" t="s">
        <v>76</v>
      </c>
      <c r="E14" s="181">
        <v>50</v>
      </c>
      <c r="F14" s="183">
        <f t="shared" si="0"/>
        <v>50</v>
      </c>
      <c r="G14" s="802">
        <v>8</v>
      </c>
      <c r="H14" s="190">
        <v>8</v>
      </c>
      <c r="I14" s="1"/>
    </row>
    <row r="15" spans="1:9" x14ac:dyDescent="0.25">
      <c r="A15" s="41" t="s">
        <v>77</v>
      </c>
      <c r="B15" s="62" t="s">
        <v>78</v>
      </c>
      <c r="C15" s="50">
        <v>1998</v>
      </c>
      <c r="D15" s="484" t="s">
        <v>76</v>
      </c>
      <c r="E15" s="181">
        <v>50</v>
      </c>
      <c r="F15" s="183">
        <f t="shared" si="0"/>
        <v>50</v>
      </c>
      <c r="G15" s="801">
        <v>9</v>
      </c>
      <c r="H15" s="178">
        <v>10</v>
      </c>
      <c r="I15" s="1"/>
    </row>
    <row r="16" spans="1:9" x14ac:dyDescent="0.25">
      <c r="A16" s="134" t="s">
        <v>155</v>
      </c>
      <c r="B16" s="173" t="s">
        <v>156</v>
      </c>
      <c r="C16" s="668">
        <v>1998</v>
      </c>
      <c r="D16" s="663" t="s">
        <v>123</v>
      </c>
      <c r="E16" s="181">
        <v>50</v>
      </c>
      <c r="F16" s="159">
        <f t="shared" si="0"/>
        <v>50</v>
      </c>
      <c r="G16" s="801">
        <v>10</v>
      </c>
      <c r="H16" s="178">
        <v>11</v>
      </c>
      <c r="I16" s="1"/>
    </row>
    <row r="17" spans="1:12" x14ac:dyDescent="0.25">
      <c r="A17" s="254" t="s">
        <v>135</v>
      </c>
      <c r="B17" s="268" t="s">
        <v>136</v>
      </c>
      <c r="C17" s="267">
        <v>1997</v>
      </c>
      <c r="D17" s="670" t="s">
        <v>134</v>
      </c>
      <c r="E17" s="181">
        <v>50</v>
      </c>
      <c r="F17" s="182">
        <f t="shared" si="0"/>
        <v>50</v>
      </c>
      <c r="G17" s="800">
        <v>11</v>
      </c>
      <c r="H17" s="178">
        <v>16</v>
      </c>
      <c r="I17" s="1"/>
    </row>
    <row r="18" spans="1:12" x14ac:dyDescent="0.25">
      <c r="A18" s="134" t="s">
        <v>126</v>
      </c>
      <c r="B18" s="128" t="s">
        <v>124</v>
      </c>
      <c r="C18" s="185">
        <v>1998</v>
      </c>
      <c r="D18" s="804" t="s">
        <v>123</v>
      </c>
      <c r="E18" s="181">
        <v>49</v>
      </c>
      <c r="F18" s="159">
        <f t="shared" si="0"/>
        <v>49</v>
      </c>
      <c r="G18" s="801">
        <v>12</v>
      </c>
      <c r="H18" s="178">
        <v>9</v>
      </c>
      <c r="I18" s="1"/>
    </row>
    <row r="19" spans="1:12" x14ac:dyDescent="0.25">
      <c r="A19" s="41" t="s">
        <v>116</v>
      </c>
      <c r="B19" s="67" t="s">
        <v>33</v>
      </c>
      <c r="C19" s="50">
        <v>1996</v>
      </c>
      <c r="D19" s="484" t="s">
        <v>99</v>
      </c>
      <c r="E19" s="181">
        <v>49</v>
      </c>
      <c r="F19" s="159">
        <f t="shared" si="0"/>
        <v>49</v>
      </c>
      <c r="G19" s="801">
        <v>13</v>
      </c>
      <c r="H19" s="178">
        <v>13</v>
      </c>
      <c r="I19" s="1"/>
    </row>
    <row r="20" spans="1:12" x14ac:dyDescent="0.25">
      <c r="A20" s="53" t="s">
        <v>119</v>
      </c>
      <c r="B20" s="62" t="s">
        <v>120</v>
      </c>
      <c r="C20" s="50">
        <v>1997</v>
      </c>
      <c r="D20" s="659" t="s">
        <v>99</v>
      </c>
      <c r="E20" s="181">
        <v>48</v>
      </c>
      <c r="F20" s="182">
        <f t="shared" si="0"/>
        <v>48</v>
      </c>
      <c r="G20" s="801">
        <v>14</v>
      </c>
      <c r="H20" s="178">
        <v>15</v>
      </c>
      <c r="I20" s="1"/>
    </row>
    <row r="21" spans="1:12" x14ac:dyDescent="0.25">
      <c r="A21" s="53" t="s">
        <v>79</v>
      </c>
      <c r="B21" s="62" t="s">
        <v>80</v>
      </c>
      <c r="C21" s="50">
        <v>1998</v>
      </c>
      <c r="D21" s="659" t="s">
        <v>76</v>
      </c>
      <c r="E21" s="181">
        <v>48</v>
      </c>
      <c r="F21" s="183">
        <f t="shared" si="0"/>
        <v>48</v>
      </c>
      <c r="G21" s="801">
        <v>15</v>
      </c>
      <c r="H21" s="178">
        <v>19</v>
      </c>
      <c r="I21" s="1"/>
    </row>
    <row r="22" spans="1:12" x14ac:dyDescent="0.25">
      <c r="A22" s="127" t="s">
        <v>38</v>
      </c>
      <c r="B22" s="62" t="s">
        <v>37</v>
      </c>
      <c r="C22" s="805">
        <v>1997</v>
      </c>
      <c r="D22" s="803" t="s">
        <v>32</v>
      </c>
      <c r="E22" s="181">
        <v>46</v>
      </c>
      <c r="F22" s="183">
        <f t="shared" si="0"/>
        <v>46</v>
      </c>
      <c r="G22" s="800">
        <v>16</v>
      </c>
      <c r="H22" s="178">
        <v>4</v>
      </c>
      <c r="I22" s="1"/>
    </row>
    <row r="23" spans="1:12" x14ac:dyDescent="0.25">
      <c r="A23" s="254" t="s">
        <v>137</v>
      </c>
      <c r="B23" s="236" t="s">
        <v>78</v>
      </c>
      <c r="C23" s="252">
        <v>1998</v>
      </c>
      <c r="D23" s="662" t="s">
        <v>134</v>
      </c>
      <c r="E23" s="181">
        <v>46</v>
      </c>
      <c r="F23" s="183">
        <f t="shared" si="0"/>
        <v>46</v>
      </c>
      <c r="G23" s="801">
        <v>17</v>
      </c>
      <c r="H23" s="178">
        <v>17</v>
      </c>
      <c r="I23" s="1"/>
      <c r="J23" s="746"/>
    </row>
    <row r="24" spans="1:12" x14ac:dyDescent="0.25">
      <c r="A24" s="41" t="s">
        <v>121</v>
      </c>
      <c r="B24" s="62" t="s">
        <v>122</v>
      </c>
      <c r="C24" s="50">
        <v>1996</v>
      </c>
      <c r="D24" s="661" t="s">
        <v>99</v>
      </c>
      <c r="E24" s="181">
        <v>45</v>
      </c>
      <c r="F24" s="183">
        <f t="shared" si="0"/>
        <v>45</v>
      </c>
      <c r="G24" s="801">
        <v>18</v>
      </c>
      <c r="H24" s="178">
        <v>18</v>
      </c>
      <c r="I24" s="1"/>
    </row>
    <row r="25" spans="1:12" x14ac:dyDescent="0.25">
      <c r="A25" s="254" t="s">
        <v>138</v>
      </c>
      <c r="B25" s="253" t="s">
        <v>139</v>
      </c>
      <c r="C25" s="252">
        <v>1997</v>
      </c>
      <c r="D25" s="630" t="s">
        <v>134</v>
      </c>
      <c r="E25" s="181">
        <v>41</v>
      </c>
      <c r="F25" s="183">
        <f t="shared" si="0"/>
        <v>41</v>
      </c>
      <c r="G25" s="801">
        <v>19</v>
      </c>
      <c r="H25" s="178">
        <v>6</v>
      </c>
      <c r="I25" s="1"/>
    </row>
    <row r="26" spans="1:12" x14ac:dyDescent="0.25">
      <c r="A26" s="127" t="s">
        <v>117</v>
      </c>
      <c r="B26" s="119" t="s">
        <v>118</v>
      </c>
      <c r="C26" s="50">
        <v>1997</v>
      </c>
      <c r="D26" s="661" t="s">
        <v>99</v>
      </c>
      <c r="E26" s="181"/>
      <c r="F26" s="183">
        <f t="shared" si="0"/>
        <v>0</v>
      </c>
      <c r="G26" s="801">
        <v>20</v>
      </c>
      <c r="H26" s="178"/>
      <c r="I26" s="1"/>
    </row>
    <row r="27" spans="1:12" ht="15.75" thickBot="1" x14ac:dyDescent="0.3">
      <c r="A27" s="122"/>
      <c r="B27" s="117"/>
      <c r="C27" s="187"/>
      <c r="D27" s="130"/>
      <c r="E27" s="181"/>
      <c r="F27" s="183">
        <f t="shared" ref="F27:F38" si="1">E27</f>
        <v>0</v>
      </c>
      <c r="G27" s="772"/>
      <c r="H27" s="178"/>
      <c r="I27" s="1"/>
    </row>
    <row r="28" spans="1:12" ht="15.75" thickBot="1" x14ac:dyDescent="0.3">
      <c r="A28" s="127"/>
      <c r="B28" s="119"/>
      <c r="C28" s="118"/>
      <c r="D28" s="57"/>
      <c r="E28" s="181"/>
      <c r="F28" s="159">
        <f t="shared" si="1"/>
        <v>0</v>
      </c>
      <c r="G28" s="98"/>
      <c r="H28" s="178"/>
      <c r="I28" s="1"/>
      <c r="L28" s="189"/>
    </row>
    <row r="29" spans="1:12" ht="15.75" thickBot="1" x14ac:dyDescent="0.3">
      <c r="A29" s="126"/>
      <c r="B29" s="121"/>
      <c r="C29" s="120"/>
      <c r="D29" s="109"/>
      <c r="E29" s="181"/>
      <c r="F29" s="182">
        <f t="shared" si="1"/>
        <v>0</v>
      </c>
      <c r="G29" s="98"/>
      <c r="H29" s="178"/>
      <c r="I29" s="1"/>
      <c r="J29" s="746"/>
    </row>
    <row r="30" spans="1:12" ht="15.75" thickBot="1" x14ac:dyDescent="0.3">
      <c r="A30" s="53"/>
      <c r="B30" s="62"/>
      <c r="C30" s="50"/>
      <c r="D30" s="56"/>
      <c r="E30" s="181"/>
      <c r="F30" s="159">
        <f t="shared" si="1"/>
        <v>0</v>
      </c>
      <c r="G30" s="98"/>
      <c r="H30" s="178"/>
      <c r="I30" s="1"/>
    </row>
    <row r="31" spans="1:12" ht="15.75" thickBot="1" x14ac:dyDescent="0.3">
      <c r="A31" s="188"/>
      <c r="B31" s="131"/>
      <c r="C31" s="187"/>
      <c r="D31" s="109"/>
      <c r="E31" s="181"/>
      <c r="F31" s="159">
        <f t="shared" si="1"/>
        <v>0</v>
      </c>
      <c r="G31" s="98"/>
      <c r="H31" s="178"/>
      <c r="I31" s="1"/>
    </row>
    <row r="32" spans="1:12" ht="15.75" thickBot="1" x14ac:dyDescent="0.3">
      <c r="A32" s="134"/>
      <c r="B32" s="186"/>
      <c r="C32" s="185"/>
      <c r="D32" s="89"/>
      <c r="E32" s="181"/>
      <c r="F32" s="159">
        <f t="shared" si="1"/>
        <v>0</v>
      </c>
      <c r="G32" s="98"/>
      <c r="H32" s="178"/>
      <c r="I32" s="1"/>
    </row>
    <row r="33" spans="1:9" ht="15.75" thickBot="1" x14ac:dyDescent="0.3">
      <c r="A33" s="134"/>
      <c r="B33" s="133"/>
      <c r="C33" s="132"/>
      <c r="D33" s="89"/>
      <c r="E33" s="184"/>
      <c r="F33" s="182">
        <f t="shared" si="1"/>
        <v>0</v>
      </c>
      <c r="G33" s="98"/>
      <c r="H33" s="178"/>
      <c r="I33" s="1"/>
    </row>
    <row r="34" spans="1:9" ht="15.75" thickBot="1" x14ac:dyDescent="0.3">
      <c r="A34" s="112"/>
      <c r="B34" s="111"/>
      <c r="C34" s="110"/>
      <c r="D34" s="109"/>
      <c r="E34" s="181"/>
      <c r="F34" s="159">
        <f t="shared" si="1"/>
        <v>0</v>
      </c>
      <c r="G34" s="98"/>
      <c r="H34" s="178"/>
      <c r="I34" s="1"/>
    </row>
    <row r="35" spans="1:9" ht="15.75" thickBot="1" x14ac:dyDescent="0.3">
      <c r="A35" s="112"/>
      <c r="B35" s="111"/>
      <c r="C35" s="110"/>
      <c r="D35" s="109"/>
      <c r="E35" s="181"/>
      <c r="F35" s="159">
        <f t="shared" si="1"/>
        <v>0</v>
      </c>
      <c r="G35" s="98"/>
      <c r="H35" s="178"/>
      <c r="I35" s="1"/>
    </row>
    <row r="36" spans="1:9" ht="15.75" thickBot="1" x14ac:dyDescent="0.3">
      <c r="A36" s="112"/>
      <c r="B36" s="111"/>
      <c r="C36" s="110"/>
      <c r="D36" s="109"/>
      <c r="E36" s="181"/>
      <c r="F36" s="182">
        <f t="shared" si="1"/>
        <v>0</v>
      </c>
      <c r="G36" s="98"/>
      <c r="H36" s="178"/>
      <c r="I36" s="1"/>
    </row>
    <row r="37" spans="1:9" ht="15.75" thickBot="1" x14ac:dyDescent="0.3">
      <c r="A37" s="41"/>
      <c r="B37" s="88"/>
      <c r="C37" s="51"/>
      <c r="D37" s="57"/>
      <c r="E37" s="181"/>
      <c r="F37" s="159">
        <f t="shared" si="1"/>
        <v>0</v>
      </c>
      <c r="G37" s="98"/>
      <c r="H37" s="178"/>
      <c r="I37" s="1"/>
    </row>
    <row r="38" spans="1:9" ht="15.75" thickBot="1" x14ac:dyDescent="0.3">
      <c r="A38" s="112"/>
      <c r="B38" s="111"/>
      <c r="C38" s="110"/>
      <c r="D38" s="109"/>
      <c r="E38" s="181"/>
      <c r="F38" s="159">
        <f t="shared" si="1"/>
        <v>0</v>
      </c>
      <c r="G38" s="98"/>
      <c r="H38" s="178"/>
      <c r="I38" s="1"/>
    </row>
    <row r="39" spans="1:9" ht="15.75" thickBot="1" x14ac:dyDescent="0.3">
      <c r="A39" s="112"/>
      <c r="B39" s="111"/>
      <c r="C39" s="110"/>
      <c r="D39" s="109"/>
      <c r="E39" s="181"/>
      <c r="F39" s="159">
        <f t="shared" ref="F39:F56" si="2">E39</f>
        <v>0</v>
      </c>
      <c r="G39" s="98"/>
      <c r="H39" s="178"/>
      <c r="I39" s="1"/>
    </row>
    <row r="40" spans="1:9" ht="15.75" thickBot="1" x14ac:dyDescent="0.3">
      <c r="A40" s="41"/>
      <c r="B40" s="67"/>
      <c r="C40" s="51"/>
      <c r="D40" s="87"/>
      <c r="E40" s="181"/>
      <c r="F40" s="159">
        <f t="shared" si="2"/>
        <v>0</v>
      </c>
      <c r="G40" s="98"/>
      <c r="H40" s="178"/>
      <c r="I40" s="1"/>
    </row>
    <row r="41" spans="1:9" ht="15.75" thickBot="1" x14ac:dyDescent="0.3">
      <c r="A41" s="112"/>
      <c r="B41" s="111"/>
      <c r="C41" s="110"/>
      <c r="D41" s="109"/>
      <c r="E41" s="181"/>
      <c r="F41" s="182">
        <f t="shared" si="2"/>
        <v>0</v>
      </c>
      <c r="G41" s="98"/>
      <c r="H41" s="178"/>
      <c r="I41" s="1"/>
    </row>
    <row r="42" spans="1:9" ht="15.75" thickBot="1" x14ac:dyDescent="0.3">
      <c r="A42" s="112"/>
      <c r="B42" s="111"/>
      <c r="C42" s="110"/>
      <c r="D42" s="109"/>
      <c r="E42" s="181"/>
      <c r="F42" s="183">
        <f t="shared" si="2"/>
        <v>0</v>
      </c>
      <c r="G42" s="98"/>
      <c r="H42" s="178"/>
      <c r="I42" s="1"/>
    </row>
    <row r="43" spans="1:9" ht="15.75" thickBot="1" x14ac:dyDescent="0.3">
      <c r="A43" s="112"/>
      <c r="B43" s="111"/>
      <c r="C43" s="110"/>
      <c r="D43" s="109"/>
      <c r="E43" s="181"/>
      <c r="F43" s="159">
        <f t="shared" si="2"/>
        <v>0</v>
      </c>
      <c r="G43" s="98"/>
      <c r="H43" s="178"/>
      <c r="I43" s="1"/>
    </row>
    <row r="44" spans="1:9" ht="15.75" thickBot="1" x14ac:dyDescent="0.3">
      <c r="A44" s="41"/>
      <c r="B44" s="67"/>
      <c r="C44" s="51"/>
      <c r="D44" s="89"/>
      <c r="E44" s="181"/>
      <c r="F44" s="182">
        <f t="shared" si="2"/>
        <v>0</v>
      </c>
      <c r="G44" s="98"/>
      <c r="H44" s="178"/>
      <c r="I44" s="1"/>
    </row>
    <row r="45" spans="1:9" ht="15.75" thickBot="1" x14ac:dyDescent="0.3">
      <c r="A45" s="112"/>
      <c r="B45" s="111"/>
      <c r="C45" s="110"/>
      <c r="D45" s="109"/>
      <c r="E45" s="181"/>
      <c r="F45" s="159">
        <f t="shared" si="2"/>
        <v>0</v>
      </c>
      <c r="G45" s="98"/>
      <c r="H45" s="178"/>
      <c r="I45" s="1"/>
    </row>
    <row r="46" spans="1:9" ht="15.75" thickBot="1" x14ac:dyDescent="0.3">
      <c r="A46" s="41"/>
      <c r="B46" s="67"/>
      <c r="C46" s="51"/>
      <c r="D46" s="109"/>
      <c r="E46" s="181"/>
      <c r="F46" s="159">
        <f t="shared" si="2"/>
        <v>0</v>
      </c>
      <c r="G46" s="98"/>
      <c r="H46" s="178"/>
      <c r="I46" s="1"/>
    </row>
    <row r="47" spans="1:9" ht="15.75" thickBot="1" x14ac:dyDescent="0.3">
      <c r="A47" s="112"/>
      <c r="B47" s="111"/>
      <c r="C47" s="110"/>
      <c r="D47" s="109"/>
      <c r="E47" s="181"/>
      <c r="F47" s="182">
        <f t="shared" si="2"/>
        <v>0</v>
      </c>
      <c r="G47" s="98"/>
      <c r="H47" s="178"/>
      <c r="I47" s="1"/>
    </row>
    <row r="48" spans="1:9" ht="15.75" thickBot="1" x14ac:dyDescent="0.3">
      <c r="A48" s="112"/>
      <c r="B48" s="111"/>
      <c r="C48" s="110"/>
      <c r="D48" s="109"/>
      <c r="E48" s="181"/>
      <c r="F48" s="183">
        <f t="shared" si="2"/>
        <v>0</v>
      </c>
      <c r="G48" s="98"/>
      <c r="H48" s="178"/>
      <c r="I48" s="1"/>
    </row>
    <row r="49" spans="1:9" ht="15.75" thickBot="1" x14ac:dyDescent="0.3">
      <c r="A49" s="112"/>
      <c r="B49" s="111"/>
      <c r="C49" s="110"/>
      <c r="D49" s="109"/>
      <c r="E49" s="181"/>
      <c r="F49" s="159">
        <f t="shared" si="2"/>
        <v>0</v>
      </c>
      <c r="G49" s="98"/>
      <c r="H49" s="178"/>
      <c r="I49" s="1"/>
    </row>
    <row r="50" spans="1:9" ht="15.75" thickBot="1" x14ac:dyDescent="0.3">
      <c r="A50" s="41"/>
      <c r="B50" s="67"/>
      <c r="C50" s="51"/>
      <c r="D50" s="109"/>
      <c r="E50" s="181"/>
      <c r="F50" s="182">
        <f t="shared" si="2"/>
        <v>0</v>
      </c>
      <c r="G50" s="98"/>
      <c r="H50" s="178"/>
      <c r="I50" s="1"/>
    </row>
    <row r="51" spans="1:9" ht="15.75" thickBot="1" x14ac:dyDescent="0.3">
      <c r="A51" s="41"/>
      <c r="B51" s="67"/>
      <c r="C51" s="51"/>
      <c r="D51" s="87"/>
      <c r="E51" s="181"/>
      <c r="F51" s="159">
        <f t="shared" si="2"/>
        <v>0</v>
      </c>
      <c r="G51" s="98"/>
      <c r="H51" s="178"/>
      <c r="I51" s="1"/>
    </row>
    <row r="52" spans="1:9" ht="15.75" thickBot="1" x14ac:dyDescent="0.3">
      <c r="A52" s="112"/>
      <c r="B52" s="111"/>
      <c r="C52" s="110"/>
      <c r="D52" s="109"/>
      <c r="E52" s="181"/>
      <c r="F52" s="182">
        <f t="shared" si="2"/>
        <v>0</v>
      </c>
      <c r="G52" s="98"/>
      <c r="H52" s="178"/>
      <c r="I52" s="1"/>
    </row>
    <row r="53" spans="1:9" ht="15.75" thickBot="1" x14ac:dyDescent="0.3">
      <c r="A53" s="115"/>
      <c r="B53" s="114"/>
      <c r="C53" s="113"/>
      <c r="D53" s="89"/>
      <c r="E53" s="181"/>
      <c r="F53" s="159">
        <f t="shared" si="2"/>
        <v>0</v>
      </c>
      <c r="G53" s="98"/>
      <c r="H53" s="178"/>
      <c r="I53" s="1"/>
    </row>
    <row r="54" spans="1:9" ht="15.75" thickBot="1" x14ac:dyDescent="0.3">
      <c r="A54" s="112"/>
      <c r="B54" s="111"/>
      <c r="C54" s="110"/>
      <c r="D54" s="109"/>
      <c r="E54" s="181"/>
      <c r="F54" s="182">
        <f t="shared" si="2"/>
        <v>0</v>
      </c>
      <c r="G54" s="98"/>
      <c r="H54" s="178"/>
      <c r="I54" s="1"/>
    </row>
    <row r="55" spans="1:9" ht="15.75" thickBot="1" x14ac:dyDescent="0.3">
      <c r="A55" s="112"/>
      <c r="B55" s="111"/>
      <c r="C55" s="110"/>
      <c r="D55" s="109"/>
      <c r="E55" s="181"/>
      <c r="F55" s="159">
        <f t="shared" si="2"/>
        <v>0</v>
      </c>
      <c r="G55" s="98"/>
      <c r="H55" s="178"/>
      <c r="I55" s="1"/>
    </row>
    <row r="56" spans="1:9" ht="15.75" thickBot="1" x14ac:dyDescent="0.3">
      <c r="A56" s="112"/>
      <c r="B56" s="111"/>
      <c r="C56" s="110"/>
      <c r="D56" s="109"/>
      <c r="E56" s="181"/>
      <c r="F56" s="159">
        <f t="shared" si="2"/>
        <v>0</v>
      </c>
      <c r="G56" s="98"/>
      <c r="H56" s="178"/>
      <c r="I56" s="1"/>
    </row>
    <row r="57" spans="1:9" ht="15.75" thickBot="1" x14ac:dyDescent="0.3">
      <c r="A57" s="105"/>
      <c r="B57" s="104"/>
      <c r="C57" s="103"/>
      <c r="D57" s="102"/>
      <c r="E57" s="180"/>
      <c r="F57" s="156"/>
      <c r="G57" s="179"/>
      <c r="H57" s="178"/>
      <c r="I57" s="1"/>
    </row>
    <row r="58" spans="1:9" ht="15.75" thickTop="1" x14ac:dyDescent="0.25">
      <c r="C58" s="169"/>
      <c r="F58" s="95"/>
    </row>
  </sheetData>
  <sortState ref="A7:H26">
    <sortCondition descending="1" ref="F7:F26"/>
    <sortCondition ref="H7:H26"/>
  </sortState>
  <mergeCells count="3">
    <mergeCell ref="A4:G4"/>
    <mergeCell ref="A1:G1"/>
    <mergeCell ref="E2:G2"/>
  </mergeCells>
  <pageMargins left="0.70866141732283472" right="0.70866141732283472" top="0.78740157480314965" bottom="0.78740157480314965" header="0.31496062992125984" footer="0.31496062992125984"/>
  <pageSetup paperSize="9" scale="56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69"/>
  <sheetViews>
    <sheetView topLeftCell="A5" zoomScale="110" zoomScaleNormal="110" workbookViewId="0">
      <selection activeCell="D25" sqref="D25"/>
    </sheetView>
  </sheetViews>
  <sheetFormatPr defaultRowHeight="15" x14ac:dyDescent="0.25"/>
  <cols>
    <col min="1" max="1" width="13.42578125" style="193" customWidth="1"/>
    <col min="2" max="2" width="13" style="193" customWidth="1"/>
    <col min="3" max="3" width="8.28515625" style="193" customWidth="1"/>
    <col min="4" max="4" width="29.140625" style="193" customWidth="1"/>
    <col min="5" max="12" width="5" style="193" customWidth="1"/>
    <col min="13" max="14" width="8.5703125" style="193" customWidth="1"/>
    <col min="15" max="15" width="9.85546875" style="193" customWidth="1"/>
    <col min="16" max="16" width="8.5703125" style="193" customWidth="1"/>
    <col min="17" max="17" width="5.7109375" style="193" customWidth="1"/>
    <col min="18" max="16384" width="9.140625" style="193"/>
  </cols>
  <sheetData>
    <row r="1" spans="1:18" x14ac:dyDescent="0.25">
      <c r="A1" s="1002" t="s">
        <v>89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002"/>
      <c r="M1" s="1002"/>
      <c r="N1" s="1002"/>
      <c r="O1" s="1002"/>
      <c r="P1" s="1002"/>
    </row>
    <row r="2" spans="1:18" x14ac:dyDescent="0.25">
      <c r="A2" s="1002"/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1002"/>
      <c r="M2" s="1002"/>
      <c r="N2" s="1002"/>
      <c r="O2" s="1002"/>
      <c r="P2" s="1002"/>
    </row>
    <row r="3" spans="1:18" ht="16.5" x14ac:dyDescent="0.3">
      <c r="A3" s="1003" t="s">
        <v>61</v>
      </c>
      <c r="B3" s="1004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</row>
    <row r="4" spans="1:18" ht="16.5" x14ac:dyDescent="0.3">
      <c r="A4" s="1004" t="s">
        <v>114</v>
      </c>
      <c r="B4" s="1004"/>
      <c r="C4" s="1004"/>
      <c r="D4" s="1004"/>
      <c r="E4" s="1004"/>
      <c r="F4" s="1004"/>
      <c r="G4" s="1004"/>
      <c r="H4" s="1004"/>
      <c r="I4" s="1004"/>
      <c r="J4" s="1004"/>
      <c r="K4" s="1004"/>
      <c r="L4" s="1004"/>
      <c r="M4" s="1004"/>
      <c r="N4" s="1004"/>
      <c r="O4" s="1004"/>
      <c r="P4" s="1004"/>
    </row>
    <row r="5" spans="1:18" ht="16.5" x14ac:dyDescent="0.3">
      <c r="A5" s="1003" t="s">
        <v>60</v>
      </c>
      <c r="B5" s="1004"/>
      <c r="C5" s="1004"/>
      <c r="D5" s="1004"/>
      <c r="E5" s="1004"/>
      <c r="F5" s="1004"/>
      <c r="G5" s="1004"/>
      <c r="H5" s="1004"/>
      <c r="I5" s="1004"/>
      <c r="J5" s="1004"/>
      <c r="K5" s="1004"/>
      <c r="L5" s="1004"/>
      <c r="M5" s="1004"/>
      <c r="N5" s="1004"/>
      <c r="O5" s="1004"/>
      <c r="P5" s="1004"/>
    </row>
    <row r="6" spans="1:18" ht="15.75" thickBot="1" x14ac:dyDescent="0.3">
      <c r="Q6" s="306"/>
    </row>
    <row r="7" spans="1:18" ht="15.75" thickBot="1" x14ac:dyDescent="0.3">
      <c r="A7" s="305" t="s">
        <v>1</v>
      </c>
      <c r="B7" s="304" t="s">
        <v>2</v>
      </c>
      <c r="C7" s="304" t="s">
        <v>59</v>
      </c>
      <c r="D7" s="303" t="s">
        <v>4</v>
      </c>
      <c r="E7" s="1028" t="s">
        <v>58</v>
      </c>
      <c r="F7" s="1029"/>
      <c r="G7" s="1030" t="s">
        <v>57</v>
      </c>
      <c r="H7" s="1031"/>
      <c r="I7" s="1028" t="s">
        <v>56</v>
      </c>
      <c r="J7" s="1031"/>
      <c r="K7" s="1028" t="s">
        <v>55</v>
      </c>
      <c r="L7" s="1031"/>
      <c r="M7" s="302" t="s">
        <v>42</v>
      </c>
      <c r="N7" s="301" t="s">
        <v>7</v>
      </c>
      <c r="O7" s="300" t="s">
        <v>54</v>
      </c>
      <c r="P7" s="1007" t="s">
        <v>53</v>
      </c>
      <c r="Q7" s="1015" t="s">
        <v>52</v>
      </c>
    </row>
    <row r="8" spans="1:18" ht="15.75" thickBot="1" x14ac:dyDescent="0.3">
      <c r="A8" s="299"/>
      <c r="B8" s="298"/>
      <c r="C8" s="298"/>
      <c r="D8" s="297"/>
      <c r="E8" s="296" t="s">
        <v>51</v>
      </c>
      <c r="F8" s="296" t="s">
        <v>50</v>
      </c>
      <c r="G8" s="293" t="s">
        <v>51</v>
      </c>
      <c r="H8" s="292" t="s">
        <v>50</v>
      </c>
      <c r="I8" s="295" t="s">
        <v>51</v>
      </c>
      <c r="J8" s="294" t="s">
        <v>50</v>
      </c>
      <c r="K8" s="293" t="s">
        <v>51</v>
      </c>
      <c r="L8" s="292" t="s">
        <v>50</v>
      </c>
      <c r="M8" s="291" t="s">
        <v>49</v>
      </c>
      <c r="N8" s="290" t="s">
        <v>49</v>
      </c>
      <c r="O8" s="289" t="s">
        <v>48</v>
      </c>
      <c r="P8" s="1007"/>
      <c r="Q8" s="1016"/>
    </row>
    <row r="9" spans="1:18" ht="15.75" thickBot="1" x14ac:dyDescent="0.3">
      <c r="A9" s="91" t="s">
        <v>75</v>
      </c>
      <c r="B9" s="137" t="s">
        <v>149</v>
      </c>
      <c r="C9" s="136">
        <v>1996</v>
      </c>
      <c r="D9" s="493" t="s">
        <v>76</v>
      </c>
      <c r="E9" s="559">
        <v>5.2</v>
      </c>
      <c r="F9" s="540">
        <v>49</v>
      </c>
      <c r="G9" s="792">
        <v>6.4</v>
      </c>
      <c r="H9" s="542">
        <v>43</v>
      </c>
      <c r="I9" s="543">
        <v>6.5</v>
      </c>
      <c r="J9" s="542">
        <v>35</v>
      </c>
      <c r="K9" s="544">
        <v>50</v>
      </c>
      <c r="L9" s="545">
        <v>50</v>
      </c>
      <c r="M9" s="208">
        <f t="shared" ref="M9:M40" si="0">(F9+H9+J9+L9)</f>
        <v>177</v>
      </c>
      <c r="N9" s="532">
        <f>RANK(M9,$M$9:$M$32)</f>
        <v>8</v>
      </c>
      <c r="O9" s="1017">
        <f>(M9+M10+M11+M12)</f>
        <v>657</v>
      </c>
      <c r="P9" s="1001">
        <v>524</v>
      </c>
      <c r="Q9" s="986">
        <f>RANK(P9,$P$9:$P$32)</f>
        <v>4</v>
      </c>
    </row>
    <row r="10" spans="1:18" ht="15.75" thickBot="1" x14ac:dyDescent="0.3">
      <c r="A10" s="53" t="s">
        <v>77</v>
      </c>
      <c r="B10" s="62" t="s">
        <v>78</v>
      </c>
      <c r="C10" s="50">
        <v>1998</v>
      </c>
      <c r="D10" s="484" t="s">
        <v>76</v>
      </c>
      <c r="E10" s="563">
        <v>4.5</v>
      </c>
      <c r="F10" s="546">
        <v>56</v>
      </c>
      <c r="G10" s="793">
        <v>5.9</v>
      </c>
      <c r="H10" s="548">
        <v>33</v>
      </c>
      <c r="I10" s="549">
        <v>6.6</v>
      </c>
      <c r="J10" s="548">
        <v>36</v>
      </c>
      <c r="K10" s="550">
        <v>50</v>
      </c>
      <c r="L10" s="551">
        <v>50</v>
      </c>
      <c r="M10" s="208">
        <f t="shared" si="0"/>
        <v>175</v>
      </c>
      <c r="N10" s="532">
        <f t="shared" ref="N10:N26" si="1">RANK(M10,$M$9:$M$32)</f>
        <v>10</v>
      </c>
      <c r="O10" s="1017"/>
      <c r="P10" s="1001"/>
      <c r="Q10" s="987"/>
    </row>
    <row r="11" spans="1:18" ht="15.75" thickBot="1" x14ac:dyDescent="0.3">
      <c r="A11" s="53" t="s">
        <v>79</v>
      </c>
      <c r="B11" s="62" t="s">
        <v>80</v>
      </c>
      <c r="C11" s="50">
        <v>1998</v>
      </c>
      <c r="D11" s="484" t="s">
        <v>76</v>
      </c>
      <c r="E11" s="791">
        <v>8.3000000000000007</v>
      </c>
      <c r="F11" s="552">
        <v>18</v>
      </c>
      <c r="G11" s="793">
        <v>6.4</v>
      </c>
      <c r="H11" s="548">
        <v>43</v>
      </c>
      <c r="I11" s="549">
        <v>5.4</v>
      </c>
      <c r="J11" s="548">
        <v>24</v>
      </c>
      <c r="K11" s="550">
        <v>48</v>
      </c>
      <c r="L11" s="551">
        <v>48</v>
      </c>
      <c r="M11" s="222">
        <f t="shared" si="0"/>
        <v>133</v>
      </c>
      <c r="N11" s="532">
        <f t="shared" si="1"/>
        <v>19</v>
      </c>
      <c r="O11" s="1017"/>
      <c r="P11" s="1001"/>
      <c r="Q11" s="987"/>
    </row>
    <row r="12" spans="1:18" ht="15.75" thickBot="1" x14ac:dyDescent="0.3">
      <c r="A12" s="232" t="s">
        <v>81</v>
      </c>
      <c r="B12" s="287" t="s">
        <v>82</v>
      </c>
      <c r="C12" s="230">
        <v>1999</v>
      </c>
      <c r="D12" s="456" t="s">
        <v>76</v>
      </c>
      <c r="E12" s="281">
        <v>8.6999999999999993</v>
      </c>
      <c r="F12" s="533">
        <v>14</v>
      </c>
      <c r="G12" s="277">
        <v>6.7</v>
      </c>
      <c r="H12" s="537">
        <v>49</v>
      </c>
      <c r="I12" s="481">
        <v>8.8000000000000007</v>
      </c>
      <c r="J12" s="537">
        <v>58</v>
      </c>
      <c r="K12" s="538">
        <v>51</v>
      </c>
      <c r="L12" s="539">
        <v>51</v>
      </c>
      <c r="M12" s="208">
        <f t="shared" si="0"/>
        <v>172</v>
      </c>
      <c r="N12" s="532">
        <f t="shared" si="1"/>
        <v>12</v>
      </c>
      <c r="O12" s="1017"/>
      <c r="P12" s="1001"/>
      <c r="Q12" s="988"/>
    </row>
    <row r="13" spans="1:18" ht="15.75" customHeight="1" thickBot="1" x14ac:dyDescent="0.3">
      <c r="A13" s="247" t="s">
        <v>38</v>
      </c>
      <c r="B13" s="246" t="s">
        <v>37</v>
      </c>
      <c r="C13" s="288">
        <v>1997</v>
      </c>
      <c r="D13" s="511" t="s">
        <v>32</v>
      </c>
      <c r="E13" s="559">
        <v>4.4000000000000004</v>
      </c>
      <c r="F13" s="540">
        <v>57</v>
      </c>
      <c r="G13" s="792">
        <v>7</v>
      </c>
      <c r="H13" s="553">
        <v>55</v>
      </c>
      <c r="I13" s="543">
        <v>7.4</v>
      </c>
      <c r="J13" s="553">
        <v>44</v>
      </c>
      <c r="K13" s="544">
        <v>46</v>
      </c>
      <c r="L13" s="545">
        <v>46</v>
      </c>
      <c r="M13" s="208">
        <f t="shared" si="0"/>
        <v>202</v>
      </c>
      <c r="N13" s="532">
        <f t="shared" si="1"/>
        <v>4</v>
      </c>
      <c r="O13" s="1017">
        <f>(M13+M14+M15+M16)</f>
        <v>794</v>
      </c>
      <c r="P13" s="1001">
        <v>607</v>
      </c>
      <c r="Q13" s="986">
        <f t="shared" ref="Q13" si="2">RANK(P13,$P$9:$P$32)</f>
        <v>1</v>
      </c>
    </row>
    <row r="14" spans="1:18" ht="15.75" customHeight="1" thickBot="1" x14ac:dyDescent="0.3">
      <c r="A14" s="53" t="s">
        <v>35</v>
      </c>
      <c r="B14" s="124" t="s">
        <v>34</v>
      </c>
      <c r="C14" s="118">
        <v>1995</v>
      </c>
      <c r="D14" s="497" t="s">
        <v>32</v>
      </c>
      <c r="E14" s="563">
        <v>4.0999999999999996</v>
      </c>
      <c r="F14" s="546">
        <v>60</v>
      </c>
      <c r="G14" s="793">
        <v>6.3</v>
      </c>
      <c r="H14" s="548">
        <v>41</v>
      </c>
      <c r="I14" s="549">
        <v>6.4</v>
      </c>
      <c r="J14" s="548">
        <v>34</v>
      </c>
      <c r="K14" s="550">
        <v>52</v>
      </c>
      <c r="L14" s="551">
        <v>52</v>
      </c>
      <c r="M14" s="222">
        <f t="shared" si="0"/>
        <v>187</v>
      </c>
      <c r="N14" s="532">
        <f t="shared" si="1"/>
        <v>7</v>
      </c>
      <c r="O14" s="1017"/>
      <c r="P14" s="1001"/>
      <c r="Q14" s="987"/>
      <c r="R14" s="308"/>
    </row>
    <row r="15" spans="1:18" ht="15.75" customHeight="1" thickBot="1" x14ac:dyDescent="0.3">
      <c r="A15" s="53" t="s">
        <v>40</v>
      </c>
      <c r="B15" s="119" t="s">
        <v>39</v>
      </c>
      <c r="C15" s="118">
        <v>1996</v>
      </c>
      <c r="D15" s="497" t="s">
        <v>32</v>
      </c>
      <c r="E15" s="563">
        <v>4.7</v>
      </c>
      <c r="F15" s="546">
        <v>54</v>
      </c>
      <c r="G15" s="793">
        <v>6.9</v>
      </c>
      <c r="H15" s="548">
        <v>53</v>
      </c>
      <c r="I15" s="549">
        <v>8.1</v>
      </c>
      <c r="J15" s="548">
        <v>51</v>
      </c>
      <c r="K15" s="550">
        <v>52</v>
      </c>
      <c r="L15" s="551">
        <v>52</v>
      </c>
      <c r="M15" s="208">
        <f t="shared" si="0"/>
        <v>210</v>
      </c>
      <c r="N15" s="532">
        <f t="shared" si="1"/>
        <v>2</v>
      </c>
      <c r="O15" s="1017"/>
      <c r="P15" s="1001"/>
      <c r="Q15" s="987"/>
    </row>
    <row r="16" spans="1:18" ht="15.75" customHeight="1" thickBot="1" x14ac:dyDescent="0.3">
      <c r="A16" s="206" t="s">
        <v>83</v>
      </c>
      <c r="B16" s="287" t="s">
        <v>36</v>
      </c>
      <c r="C16" s="230">
        <v>1997</v>
      </c>
      <c r="D16" s="512" t="s">
        <v>32</v>
      </c>
      <c r="E16" s="277">
        <v>4.3</v>
      </c>
      <c r="F16" s="534">
        <v>58</v>
      </c>
      <c r="G16" s="277">
        <v>6.6</v>
      </c>
      <c r="H16" s="537">
        <v>47</v>
      </c>
      <c r="I16" s="481">
        <v>6.7</v>
      </c>
      <c r="J16" s="537">
        <v>37</v>
      </c>
      <c r="K16" s="538">
        <v>53</v>
      </c>
      <c r="L16" s="539">
        <v>53</v>
      </c>
      <c r="M16" s="208">
        <f t="shared" si="0"/>
        <v>195</v>
      </c>
      <c r="N16" s="532">
        <f t="shared" si="1"/>
        <v>5</v>
      </c>
      <c r="O16" s="1017"/>
      <c r="P16" s="1001"/>
      <c r="Q16" s="988"/>
    </row>
    <row r="17" spans="1:17" ht="15.75" customHeight="1" thickBot="1" x14ac:dyDescent="0.3">
      <c r="A17" s="247" t="s">
        <v>121</v>
      </c>
      <c r="B17" s="246" t="s">
        <v>122</v>
      </c>
      <c r="C17" s="288">
        <v>1996</v>
      </c>
      <c r="D17" s="482" t="s">
        <v>99</v>
      </c>
      <c r="E17" s="559">
        <v>5.8</v>
      </c>
      <c r="F17" s="554">
        <v>43</v>
      </c>
      <c r="G17" s="792">
        <v>6.1</v>
      </c>
      <c r="H17" s="553">
        <v>37</v>
      </c>
      <c r="I17" s="543">
        <v>5.9</v>
      </c>
      <c r="J17" s="553">
        <v>29</v>
      </c>
      <c r="K17" s="544">
        <v>45</v>
      </c>
      <c r="L17" s="545">
        <v>45</v>
      </c>
      <c r="M17" s="208">
        <f t="shared" si="0"/>
        <v>154</v>
      </c>
      <c r="N17" s="532">
        <f t="shared" si="1"/>
        <v>18</v>
      </c>
      <c r="O17" s="1017">
        <f>(M17+M18+M19+M20)</f>
        <v>483</v>
      </c>
      <c r="P17" s="1001">
        <v>483</v>
      </c>
      <c r="Q17" s="986">
        <f t="shared" ref="Q17" si="3">RANK(P17,$P$9:$P$32)</f>
        <v>5</v>
      </c>
    </row>
    <row r="18" spans="1:17" ht="15.75" customHeight="1" thickBot="1" x14ac:dyDescent="0.3">
      <c r="A18" s="53" t="s">
        <v>116</v>
      </c>
      <c r="B18" s="124" t="s">
        <v>33</v>
      </c>
      <c r="C18" s="118">
        <v>1996</v>
      </c>
      <c r="D18" s="484" t="s">
        <v>99</v>
      </c>
      <c r="E18" s="563">
        <v>7</v>
      </c>
      <c r="F18" s="546">
        <v>31</v>
      </c>
      <c r="G18" s="793">
        <v>5.9</v>
      </c>
      <c r="H18" s="548">
        <v>33</v>
      </c>
      <c r="I18" s="549">
        <v>8.1999999999999993</v>
      </c>
      <c r="J18" s="548">
        <v>52</v>
      </c>
      <c r="K18" s="550">
        <v>49</v>
      </c>
      <c r="L18" s="551">
        <v>49</v>
      </c>
      <c r="M18" s="208">
        <f t="shared" si="0"/>
        <v>165</v>
      </c>
      <c r="N18" s="532">
        <f t="shared" si="1"/>
        <v>13</v>
      </c>
      <c r="O18" s="1017"/>
      <c r="P18" s="1001"/>
      <c r="Q18" s="987"/>
    </row>
    <row r="19" spans="1:17" ht="15.75" customHeight="1" thickBot="1" x14ac:dyDescent="0.3">
      <c r="A19" s="53" t="s">
        <v>117</v>
      </c>
      <c r="B19" s="119" t="s">
        <v>118</v>
      </c>
      <c r="C19" s="118">
        <v>1997</v>
      </c>
      <c r="D19" s="483" t="s">
        <v>99</v>
      </c>
      <c r="E19" s="563"/>
      <c r="F19" s="546"/>
      <c r="G19" s="793"/>
      <c r="H19" s="548"/>
      <c r="I19" s="549"/>
      <c r="J19" s="548"/>
      <c r="K19" s="550"/>
      <c r="L19" s="551"/>
      <c r="M19" s="222">
        <f t="shared" si="0"/>
        <v>0</v>
      </c>
      <c r="N19" s="532">
        <f t="shared" si="1"/>
        <v>20</v>
      </c>
      <c r="O19" s="1017"/>
      <c r="P19" s="1001"/>
      <c r="Q19" s="987"/>
    </row>
    <row r="20" spans="1:17" ht="15.75" customHeight="1" thickBot="1" x14ac:dyDescent="0.3">
      <c r="A20" s="206" t="s">
        <v>119</v>
      </c>
      <c r="B20" s="287" t="s">
        <v>120</v>
      </c>
      <c r="C20" s="230">
        <v>1997</v>
      </c>
      <c r="D20" s="525" t="s">
        <v>99</v>
      </c>
      <c r="E20" s="277">
        <v>7.3</v>
      </c>
      <c r="F20" s="535">
        <v>28</v>
      </c>
      <c r="G20" s="794">
        <v>6.6</v>
      </c>
      <c r="H20" s="555">
        <v>47</v>
      </c>
      <c r="I20" s="481">
        <v>7.1</v>
      </c>
      <c r="J20" s="537">
        <v>41</v>
      </c>
      <c r="K20" s="538">
        <v>48</v>
      </c>
      <c r="L20" s="539">
        <v>48</v>
      </c>
      <c r="M20" s="208">
        <f t="shared" si="0"/>
        <v>164</v>
      </c>
      <c r="N20" s="532">
        <f t="shared" si="1"/>
        <v>15</v>
      </c>
      <c r="O20" s="1017"/>
      <c r="P20" s="1001"/>
      <c r="Q20" s="988"/>
    </row>
    <row r="21" spans="1:17" ht="15.75" customHeight="1" thickBot="1" x14ac:dyDescent="0.3">
      <c r="A21" s="622" t="s">
        <v>125</v>
      </c>
      <c r="B21" s="114" t="s">
        <v>41</v>
      </c>
      <c r="C21" s="623">
        <v>1998</v>
      </c>
      <c r="D21" s="624" t="s">
        <v>123</v>
      </c>
      <c r="E21" s="775">
        <v>4</v>
      </c>
      <c r="F21" s="584">
        <v>61</v>
      </c>
      <c r="G21" s="776">
        <v>6.9</v>
      </c>
      <c r="H21" s="584">
        <v>53</v>
      </c>
      <c r="I21" s="686">
        <v>6.2</v>
      </c>
      <c r="J21" s="584">
        <v>32</v>
      </c>
      <c r="K21" s="777">
        <v>59</v>
      </c>
      <c r="L21" s="778">
        <v>59</v>
      </c>
      <c r="M21" s="208">
        <f t="shared" si="0"/>
        <v>205</v>
      </c>
      <c r="N21" s="532">
        <f t="shared" si="1"/>
        <v>3</v>
      </c>
      <c r="O21" s="1017">
        <f>(M21+M22+M23+M24)</f>
        <v>720</v>
      </c>
      <c r="P21" s="1018">
        <v>555</v>
      </c>
      <c r="Q21" s="986">
        <f t="shared" ref="Q21" si="4">RANK(P21,$P$9:$P$32)</f>
        <v>3</v>
      </c>
    </row>
    <row r="22" spans="1:17" ht="15.75" customHeight="1" thickBot="1" x14ac:dyDescent="0.3">
      <c r="A22" s="134" t="s">
        <v>155</v>
      </c>
      <c r="B22" s="133" t="s">
        <v>156</v>
      </c>
      <c r="C22" s="132">
        <v>1998</v>
      </c>
      <c r="D22" s="624" t="s">
        <v>123</v>
      </c>
      <c r="E22" s="779">
        <v>5.8</v>
      </c>
      <c r="F22" s="589">
        <v>43</v>
      </c>
      <c r="G22" s="780">
        <v>6.6</v>
      </c>
      <c r="H22" s="589">
        <v>47</v>
      </c>
      <c r="I22" s="719">
        <v>6.4</v>
      </c>
      <c r="J22" s="589">
        <v>34</v>
      </c>
      <c r="K22" s="781">
        <v>50</v>
      </c>
      <c r="L22" s="782">
        <v>50</v>
      </c>
      <c r="M22" s="208">
        <f t="shared" si="0"/>
        <v>174</v>
      </c>
      <c r="N22" s="532">
        <f t="shared" si="1"/>
        <v>11</v>
      </c>
      <c r="O22" s="1017"/>
      <c r="P22" s="1018"/>
      <c r="Q22" s="987"/>
    </row>
    <row r="23" spans="1:17" ht="15.75" customHeight="1" thickBot="1" x14ac:dyDescent="0.3">
      <c r="A23" s="134" t="s">
        <v>126</v>
      </c>
      <c r="B23" s="128" t="s">
        <v>124</v>
      </c>
      <c r="C23" s="45">
        <v>1998</v>
      </c>
      <c r="D23" s="624" t="s">
        <v>123</v>
      </c>
      <c r="E23" s="779">
        <v>6</v>
      </c>
      <c r="F23" s="589">
        <v>41</v>
      </c>
      <c r="G23" s="780">
        <v>6.7</v>
      </c>
      <c r="H23" s="589">
        <v>49</v>
      </c>
      <c r="I23" s="719">
        <v>6.7</v>
      </c>
      <c r="J23" s="589">
        <v>37</v>
      </c>
      <c r="K23" s="781">
        <v>49</v>
      </c>
      <c r="L23" s="782">
        <v>49</v>
      </c>
      <c r="M23" s="208">
        <f t="shared" si="0"/>
        <v>176</v>
      </c>
      <c r="N23" s="532">
        <f t="shared" si="1"/>
        <v>9</v>
      </c>
      <c r="O23" s="1017"/>
      <c r="P23" s="1018"/>
      <c r="Q23" s="987"/>
    </row>
    <row r="24" spans="1:17" ht="15.75" customHeight="1" thickBot="1" x14ac:dyDescent="0.3">
      <c r="A24" s="284" t="s">
        <v>127</v>
      </c>
      <c r="B24" s="283" t="s">
        <v>128</v>
      </c>
      <c r="C24" s="282">
        <v>1999</v>
      </c>
      <c r="D24" s="624" t="s">
        <v>123</v>
      </c>
      <c r="E24" s="783">
        <v>8.3000000000000007</v>
      </c>
      <c r="F24" s="578">
        <v>18</v>
      </c>
      <c r="G24" s="784">
        <v>6.9</v>
      </c>
      <c r="H24" s="578">
        <v>53</v>
      </c>
      <c r="I24" s="665">
        <v>6.3</v>
      </c>
      <c r="J24" s="578">
        <v>33</v>
      </c>
      <c r="K24" s="785">
        <v>61</v>
      </c>
      <c r="L24" s="786">
        <v>61</v>
      </c>
      <c r="M24" s="222">
        <f t="shared" si="0"/>
        <v>165</v>
      </c>
      <c r="N24" s="532">
        <f t="shared" si="1"/>
        <v>13</v>
      </c>
      <c r="O24" s="1017"/>
      <c r="P24" s="1018"/>
      <c r="Q24" s="988"/>
    </row>
    <row r="25" spans="1:17" ht="15.75" customHeight="1" thickBot="1" x14ac:dyDescent="0.3">
      <c r="A25" s="275" t="s">
        <v>132</v>
      </c>
      <c r="B25" s="258" t="s">
        <v>133</v>
      </c>
      <c r="C25" s="257">
        <v>1997</v>
      </c>
      <c r="D25" s="629" t="s">
        <v>134</v>
      </c>
      <c r="E25" s="775">
        <v>4.0999999999999996</v>
      </c>
      <c r="F25" s="584">
        <v>60</v>
      </c>
      <c r="G25" s="776">
        <v>7.2</v>
      </c>
      <c r="H25" s="584">
        <v>59</v>
      </c>
      <c r="I25" s="686">
        <v>9.3000000000000007</v>
      </c>
      <c r="J25" s="584">
        <v>63</v>
      </c>
      <c r="K25" s="777">
        <v>52</v>
      </c>
      <c r="L25" s="778">
        <v>52</v>
      </c>
      <c r="M25" s="208">
        <f t="shared" si="0"/>
        <v>234</v>
      </c>
      <c r="N25" s="532">
        <f t="shared" si="1"/>
        <v>1</v>
      </c>
      <c r="O25" s="1017">
        <f>(M25+M26+M27+M28)</f>
        <v>744</v>
      </c>
      <c r="P25" s="1018">
        <v>584</v>
      </c>
      <c r="Q25" s="986">
        <f t="shared" ref="Q25" si="5">RANK(P25,$P$9:$P$32)</f>
        <v>2</v>
      </c>
    </row>
    <row r="26" spans="1:17" ht="15.75" customHeight="1" thickBot="1" x14ac:dyDescent="0.3">
      <c r="A26" s="237" t="s">
        <v>135</v>
      </c>
      <c r="B26" s="253" t="s">
        <v>136</v>
      </c>
      <c r="C26" s="252">
        <v>1997</v>
      </c>
      <c r="D26" s="630" t="s">
        <v>134</v>
      </c>
      <c r="E26" s="779">
        <v>7.1</v>
      </c>
      <c r="F26" s="589">
        <v>30</v>
      </c>
      <c r="G26" s="780">
        <v>6.3</v>
      </c>
      <c r="H26" s="589">
        <v>41</v>
      </c>
      <c r="I26" s="719">
        <v>7.1</v>
      </c>
      <c r="J26" s="589">
        <v>41</v>
      </c>
      <c r="K26" s="781">
        <v>50</v>
      </c>
      <c r="L26" s="782">
        <v>50</v>
      </c>
      <c r="M26" s="208">
        <f t="shared" si="0"/>
        <v>162</v>
      </c>
      <c r="N26" s="532">
        <f t="shared" si="1"/>
        <v>16</v>
      </c>
      <c r="O26" s="1017"/>
      <c r="P26" s="1018"/>
      <c r="Q26" s="987"/>
    </row>
    <row r="27" spans="1:17" ht="15.75" customHeight="1" thickBot="1" x14ac:dyDescent="0.3">
      <c r="A27" s="254" t="s">
        <v>137</v>
      </c>
      <c r="B27" s="253" t="s">
        <v>78</v>
      </c>
      <c r="C27" s="252">
        <v>1998</v>
      </c>
      <c r="D27" s="630" t="s">
        <v>134</v>
      </c>
      <c r="E27" s="779">
        <v>5.8</v>
      </c>
      <c r="F27" s="589">
        <v>43</v>
      </c>
      <c r="G27" s="780">
        <v>6.4</v>
      </c>
      <c r="H27" s="589">
        <v>43</v>
      </c>
      <c r="I27" s="719">
        <v>5.8</v>
      </c>
      <c r="J27" s="589">
        <v>28</v>
      </c>
      <c r="K27" s="781">
        <v>46</v>
      </c>
      <c r="L27" s="782">
        <v>46</v>
      </c>
      <c r="M27" s="222">
        <f t="shared" si="0"/>
        <v>160</v>
      </c>
      <c r="N27" s="532">
        <f t="shared" ref="N27:N32" si="6">RANK(M27,$M$9:$M$32)</f>
        <v>17</v>
      </c>
      <c r="O27" s="1017"/>
      <c r="P27" s="1018"/>
      <c r="Q27" s="987"/>
    </row>
    <row r="28" spans="1:17" ht="15.75" customHeight="1" thickBot="1" x14ac:dyDescent="0.3">
      <c r="A28" s="266" t="s">
        <v>138</v>
      </c>
      <c r="B28" s="265" t="s">
        <v>139</v>
      </c>
      <c r="C28" s="264">
        <v>1997</v>
      </c>
      <c r="D28" s="631" t="s">
        <v>134</v>
      </c>
      <c r="E28" s="787">
        <v>4.8</v>
      </c>
      <c r="F28" s="649">
        <v>53</v>
      </c>
      <c r="G28" s="788">
        <v>7</v>
      </c>
      <c r="H28" s="649">
        <v>55</v>
      </c>
      <c r="I28" s="789">
        <v>6.9</v>
      </c>
      <c r="J28" s="649">
        <v>39</v>
      </c>
      <c r="K28" s="790">
        <v>41</v>
      </c>
      <c r="L28" s="786">
        <v>41</v>
      </c>
      <c r="M28" s="208">
        <f t="shared" si="0"/>
        <v>188</v>
      </c>
      <c r="N28" s="532">
        <f t="shared" si="6"/>
        <v>6</v>
      </c>
      <c r="O28" s="1017"/>
      <c r="P28" s="1019"/>
      <c r="Q28" s="988"/>
    </row>
    <row r="29" spans="1:17" ht="15.75" customHeight="1" thickBot="1" x14ac:dyDescent="0.3">
      <c r="A29" s="251"/>
      <c r="B29" s="250"/>
      <c r="C29" s="249"/>
      <c r="D29" s="233"/>
      <c r="E29" s="568"/>
      <c r="F29" s="569"/>
      <c r="G29" s="570"/>
      <c r="H29" s="569"/>
      <c r="I29" s="571"/>
      <c r="J29" s="569"/>
      <c r="K29" s="572"/>
      <c r="L29" s="562"/>
      <c r="M29" s="208">
        <f t="shared" si="0"/>
        <v>0</v>
      </c>
      <c r="N29" s="532">
        <f t="shared" si="6"/>
        <v>20</v>
      </c>
      <c r="O29" s="1017">
        <f>(M29+M30+M31+M32)</f>
        <v>0</v>
      </c>
      <c r="P29" s="1021">
        <v>0</v>
      </c>
      <c r="Q29" s="986">
        <f t="shared" ref="Q29" si="7">RANK(P29,$P$9:$P$32)</f>
        <v>6</v>
      </c>
    </row>
    <row r="30" spans="1:17" ht="15.75" customHeight="1" thickBot="1" x14ac:dyDescent="0.3">
      <c r="A30" s="269"/>
      <c r="B30" s="268"/>
      <c r="C30" s="267"/>
      <c r="D30" s="233"/>
      <c r="E30" s="563"/>
      <c r="F30" s="564"/>
      <c r="G30" s="565"/>
      <c r="H30" s="564"/>
      <c r="I30" s="549"/>
      <c r="J30" s="564"/>
      <c r="K30" s="550"/>
      <c r="L30" s="566"/>
      <c r="M30" s="208">
        <f t="shared" si="0"/>
        <v>0</v>
      </c>
      <c r="N30" s="532">
        <f t="shared" si="6"/>
        <v>20</v>
      </c>
      <c r="O30" s="1017"/>
      <c r="P30" s="1018"/>
      <c r="Q30" s="987"/>
    </row>
    <row r="31" spans="1:17" ht="15.75" customHeight="1" thickBot="1" x14ac:dyDescent="0.3">
      <c r="A31" s="269"/>
      <c r="B31" s="268"/>
      <c r="C31" s="267"/>
      <c r="D31" s="233"/>
      <c r="E31" s="563"/>
      <c r="F31" s="564"/>
      <c r="G31" s="565"/>
      <c r="H31" s="564"/>
      <c r="I31" s="549"/>
      <c r="J31" s="564"/>
      <c r="K31" s="550"/>
      <c r="L31" s="566"/>
      <c r="M31" s="208">
        <f t="shared" si="0"/>
        <v>0</v>
      </c>
      <c r="N31" s="532">
        <f t="shared" si="6"/>
        <v>20</v>
      </c>
      <c r="O31" s="1017"/>
      <c r="P31" s="1018"/>
      <c r="Q31" s="987"/>
    </row>
    <row r="32" spans="1:17" ht="15.75" customHeight="1" thickBot="1" x14ac:dyDescent="0.3">
      <c r="A32" s="266"/>
      <c r="B32" s="265"/>
      <c r="C32" s="264"/>
      <c r="D32" s="280"/>
      <c r="E32" s="556"/>
      <c r="F32" s="557"/>
      <c r="G32" s="573"/>
      <c r="H32" s="557"/>
      <c r="I32" s="574"/>
      <c r="J32" s="557"/>
      <c r="K32" s="575"/>
      <c r="L32" s="558"/>
      <c r="M32" s="279">
        <f t="shared" si="0"/>
        <v>0</v>
      </c>
      <c r="N32" s="532">
        <f t="shared" si="6"/>
        <v>20</v>
      </c>
      <c r="O32" s="1017"/>
      <c r="P32" s="1027"/>
      <c r="Q32" s="988"/>
    </row>
    <row r="33" spans="1:17" ht="15.75" customHeight="1" thickBot="1" x14ac:dyDescent="0.3">
      <c r="A33" s="251"/>
      <c r="B33" s="250"/>
      <c r="C33" s="249"/>
      <c r="D33" s="233"/>
      <c r="E33" s="568"/>
      <c r="F33" s="569"/>
      <c r="G33" s="561"/>
      <c r="H33" s="576"/>
      <c r="I33" s="543"/>
      <c r="J33" s="576"/>
      <c r="K33" s="544"/>
      <c r="L33" s="562"/>
      <c r="M33" s="222">
        <f t="shared" si="0"/>
        <v>0</v>
      </c>
      <c r="N33" s="207">
        <f t="shared" ref="N33:N40" si="8">RANK(M33,$M$9:$M$64)</f>
        <v>20</v>
      </c>
      <c r="O33" s="1017">
        <f>(M33+M34+M35+M36)</f>
        <v>0</v>
      </c>
      <c r="P33" s="1020"/>
      <c r="Q33" s="986">
        <f>RANK(P33,$P$9:$P$68)</f>
        <v>6</v>
      </c>
    </row>
    <row r="34" spans="1:17" ht="15.75" customHeight="1" thickBot="1" x14ac:dyDescent="0.3">
      <c r="A34" s="254"/>
      <c r="B34" s="268"/>
      <c r="C34" s="267"/>
      <c r="D34" s="233"/>
      <c r="E34" s="563"/>
      <c r="F34" s="564"/>
      <c r="G34" s="565"/>
      <c r="H34" s="564"/>
      <c r="I34" s="549"/>
      <c r="J34" s="564"/>
      <c r="K34" s="550"/>
      <c r="L34" s="566"/>
      <c r="M34" s="208">
        <f t="shared" si="0"/>
        <v>0</v>
      </c>
      <c r="N34" s="207">
        <f t="shared" si="8"/>
        <v>20</v>
      </c>
      <c r="O34" s="1017"/>
      <c r="P34" s="1020"/>
      <c r="Q34" s="987"/>
    </row>
    <row r="35" spans="1:17" ht="15.75" customHeight="1" thickBot="1" x14ac:dyDescent="0.3">
      <c r="A35" s="254"/>
      <c r="B35" s="253"/>
      <c r="C35" s="267"/>
      <c r="D35" s="233"/>
      <c r="E35" s="563"/>
      <c r="F35" s="564"/>
      <c r="G35" s="565"/>
      <c r="H35" s="564"/>
      <c r="I35" s="549"/>
      <c r="J35" s="564"/>
      <c r="K35" s="550"/>
      <c r="L35" s="566"/>
      <c r="M35" s="208">
        <f t="shared" si="0"/>
        <v>0</v>
      </c>
      <c r="N35" s="207">
        <f t="shared" si="8"/>
        <v>20</v>
      </c>
      <c r="O35" s="1017"/>
      <c r="P35" s="1020"/>
      <c r="Q35" s="987"/>
    </row>
    <row r="36" spans="1:17" ht="15.75" customHeight="1" thickBot="1" x14ac:dyDescent="0.3">
      <c r="A36" s="237"/>
      <c r="B36" s="236"/>
      <c r="C36" s="264"/>
      <c r="D36" s="233"/>
      <c r="E36" s="277"/>
      <c r="F36" s="276"/>
      <c r="G36" s="286"/>
      <c r="H36" s="276"/>
      <c r="I36" s="481"/>
      <c r="J36" s="276"/>
      <c r="K36" s="538"/>
      <c r="L36" s="558"/>
      <c r="M36" s="208">
        <f t="shared" si="0"/>
        <v>0</v>
      </c>
      <c r="N36" s="207">
        <f t="shared" si="8"/>
        <v>20</v>
      </c>
      <c r="O36" s="1017"/>
      <c r="P36" s="1020"/>
      <c r="Q36" s="988"/>
    </row>
    <row r="37" spans="1:17" ht="15.75" customHeight="1" thickBot="1" x14ac:dyDescent="0.3">
      <c r="A37" s="275"/>
      <c r="B37" s="258"/>
      <c r="C37" s="257"/>
      <c r="D37" s="274"/>
      <c r="E37" s="559"/>
      <c r="F37" s="560"/>
      <c r="G37" s="561"/>
      <c r="H37" s="560"/>
      <c r="I37" s="543"/>
      <c r="J37" s="560"/>
      <c r="K37" s="544"/>
      <c r="L37" s="562"/>
      <c r="M37" s="208">
        <f t="shared" si="0"/>
        <v>0</v>
      </c>
      <c r="N37" s="207">
        <f t="shared" si="8"/>
        <v>20</v>
      </c>
      <c r="O37" s="1017">
        <f>(M37+M38+M39+M40)</f>
        <v>0</v>
      </c>
      <c r="P37" s="1020"/>
      <c r="Q37" s="986">
        <f>RANK(P37,$P$9:$P$68)</f>
        <v>6</v>
      </c>
    </row>
    <row r="38" spans="1:17" ht="15.75" customHeight="1" thickBot="1" x14ac:dyDescent="0.3">
      <c r="A38" s="237"/>
      <c r="B38" s="253"/>
      <c r="C38" s="252"/>
      <c r="D38" s="255"/>
      <c r="E38" s="563"/>
      <c r="F38" s="564"/>
      <c r="G38" s="565"/>
      <c r="H38" s="564"/>
      <c r="I38" s="549"/>
      <c r="J38" s="564"/>
      <c r="K38" s="550"/>
      <c r="L38" s="566"/>
      <c r="M38" s="208">
        <f t="shared" si="0"/>
        <v>0</v>
      </c>
      <c r="N38" s="207">
        <f t="shared" si="8"/>
        <v>20</v>
      </c>
      <c r="O38" s="1017"/>
      <c r="P38" s="1020"/>
      <c r="Q38" s="987"/>
    </row>
    <row r="39" spans="1:17" ht="15.75" customHeight="1" thickBot="1" x14ac:dyDescent="0.3">
      <c r="A39" s="254"/>
      <c r="B39" s="253"/>
      <c r="C39" s="252"/>
      <c r="D39" s="255"/>
      <c r="E39" s="563"/>
      <c r="F39" s="564"/>
      <c r="G39" s="565"/>
      <c r="H39" s="564"/>
      <c r="I39" s="549"/>
      <c r="J39" s="564"/>
      <c r="K39" s="550"/>
      <c r="L39" s="566"/>
      <c r="M39" s="208">
        <f t="shared" si="0"/>
        <v>0</v>
      </c>
      <c r="N39" s="207">
        <f t="shared" si="8"/>
        <v>20</v>
      </c>
      <c r="O39" s="1017"/>
      <c r="P39" s="1020"/>
      <c r="Q39" s="987"/>
    </row>
    <row r="40" spans="1:17" ht="15.75" customHeight="1" thickBot="1" x14ac:dyDescent="0.3">
      <c r="A40" s="266"/>
      <c r="B40" s="265"/>
      <c r="C40" s="264"/>
      <c r="D40" s="273"/>
      <c r="E40" s="277"/>
      <c r="F40" s="276"/>
      <c r="G40" s="286"/>
      <c r="H40" s="276"/>
      <c r="I40" s="481"/>
      <c r="J40" s="276"/>
      <c r="K40" s="538"/>
      <c r="L40" s="558"/>
      <c r="M40" s="222">
        <f t="shared" si="0"/>
        <v>0</v>
      </c>
      <c r="N40" s="207">
        <f t="shared" si="8"/>
        <v>20</v>
      </c>
      <c r="O40" s="1017"/>
      <c r="P40" s="1020"/>
      <c r="Q40" s="988"/>
    </row>
    <row r="41" spans="1:17" ht="15.75" customHeight="1" thickBot="1" x14ac:dyDescent="0.3">
      <c r="A41" s="237"/>
      <c r="B41" s="236"/>
      <c r="C41" s="235"/>
      <c r="D41" s="233"/>
      <c r="E41" s="214"/>
      <c r="F41" s="211"/>
      <c r="G41" s="213"/>
      <c r="H41" s="211"/>
      <c r="I41" s="212"/>
      <c r="J41" s="211"/>
      <c r="K41" s="210"/>
      <c r="L41" s="209"/>
      <c r="M41" s="208">
        <f t="shared" ref="M41:M68" si="9">(F41+H41+J41+L41)</f>
        <v>0</v>
      </c>
      <c r="N41" s="207">
        <f t="shared" ref="N41:N68" si="10">RANK(M41,$M$9:$M$64)</f>
        <v>20</v>
      </c>
      <c r="O41" s="1017">
        <f>(M41+M42+M43+M44)</f>
        <v>0</v>
      </c>
      <c r="P41" s="1020"/>
      <c r="Q41" s="986">
        <f>RANK(P41,$P$9:$P$68)</f>
        <v>6</v>
      </c>
    </row>
    <row r="42" spans="1:17" ht="15.75" customHeight="1" thickBot="1" x14ac:dyDescent="0.3">
      <c r="A42" s="272"/>
      <c r="B42" s="271"/>
      <c r="C42" s="270"/>
      <c r="D42" s="233"/>
      <c r="E42" s="214"/>
      <c r="F42" s="211"/>
      <c r="G42" s="213"/>
      <c r="H42" s="211"/>
      <c r="I42" s="212"/>
      <c r="J42" s="211"/>
      <c r="K42" s="210"/>
      <c r="L42" s="209"/>
      <c r="M42" s="208">
        <f t="shared" si="9"/>
        <v>0</v>
      </c>
      <c r="N42" s="207">
        <f t="shared" si="10"/>
        <v>20</v>
      </c>
      <c r="O42" s="1017"/>
      <c r="P42" s="1020"/>
      <c r="Q42" s="987"/>
    </row>
    <row r="43" spans="1:17" ht="15.75" customHeight="1" thickBot="1" x14ac:dyDescent="0.3">
      <c r="A43" s="269"/>
      <c r="B43" s="268"/>
      <c r="C43" s="267"/>
      <c r="D43" s="233"/>
      <c r="E43" s="214"/>
      <c r="F43" s="211"/>
      <c r="G43" s="213"/>
      <c r="H43" s="211"/>
      <c r="I43" s="212"/>
      <c r="J43" s="211"/>
      <c r="K43" s="210"/>
      <c r="L43" s="209"/>
      <c r="M43" s="208">
        <f t="shared" si="9"/>
        <v>0</v>
      </c>
      <c r="N43" s="207">
        <f t="shared" si="10"/>
        <v>20</v>
      </c>
      <c r="O43" s="1017"/>
      <c r="P43" s="1020"/>
      <c r="Q43" s="987"/>
    </row>
    <row r="44" spans="1:17" ht="15.75" customHeight="1" thickBot="1" x14ac:dyDescent="0.3">
      <c r="A44" s="266"/>
      <c r="B44" s="265"/>
      <c r="C44" s="264"/>
      <c r="D44" s="233"/>
      <c r="E44" s="214"/>
      <c r="F44" s="211"/>
      <c r="G44" s="213"/>
      <c r="H44" s="211"/>
      <c r="I44" s="212"/>
      <c r="J44" s="211"/>
      <c r="K44" s="210"/>
      <c r="L44" s="209"/>
      <c r="M44" s="222">
        <f t="shared" si="9"/>
        <v>0</v>
      </c>
      <c r="N44" s="207">
        <f t="shared" si="10"/>
        <v>20</v>
      </c>
      <c r="O44" s="1017"/>
      <c r="P44" s="1020"/>
      <c r="Q44" s="988"/>
    </row>
    <row r="45" spans="1:17" ht="15.75" customHeight="1" thickBot="1" x14ac:dyDescent="0.3">
      <c r="A45" s="259"/>
      <c r="B45" s="258"/>
      <c r="C45" s="257"/>
      <c r="D45" s="263"/>
      <c r="E45" s="214"/>
      <c r="F45" s="211"/>
      <c r="G45" s="213"/>
      <c r="H45" s="211"/>
      <c r="I45" s="212"/>
      <c r="J45" s="211"/>
      <c r="K45" s="210"/>
      <c r="L45" s="209"/>
      <c r="M45" s="222">
        <f t="shared" si="9"/>
        <v>0</v>
      </c>
      <c r="N45" s="207">
        <f t="shared" si="10"/>
        <v>20</v>
      </c>
      <c r="O45" s="1017">
        <f>(M45+M46+M47+M48)</f>
        <v>0</v>
      </c>
      <c r="P45" s="1023"/>
      <c r="Q45" s="986">
        <f>RANK(P45,$P$9:$P$68)</f>
        <v>6</v>
      </c>
    </row>
    <row r="46" spans="1:17" ht="15.75" customHeight="1" thickBot="1" x14ac:dyDescent="0.3">
      <c r="A46" s="254"/>
      <c r="B46" s="253"/>
      <c r="C46" s="252"/>
      <c r="D46" s="255"/>
      <c r="E46" s="214"/>
      <c r="F46" s="211"/>
      <c r="G46" s="213"/>
      <c r="H46" s="211"/>
      <c r="I46" s="212"/>
      <c r="J46" s="211"/>
      <c r="K46" s="210"/>
      <c r="L46" s="209"/>
      <c r="M46" s="208">
        <f t="shared" si="9"/>
        <v>0</v>
      </c>
      <c r="N46" s="207">
        <f t="shared" si="10"/>
        <v>20</v>
      </c>
      <c r="O46" s="1017"/>
      <c r="P46" s="1024"/>
      <c r="Q46" s="987"/>
    </row>
    <row r="47" spans="1:17" ht="15.75" customHeight="1" thickBot="1" x14ac:dyDescent="0.3">
      <c r="A47" s="254"/>
      <c r="B47" s="253"/>
      <c r="C47" s="252"/>
      <c r="D47" s="255"/>
      <c r="E47" s="214"/>
      <c r="F47" s="211"/>
      <c r="G47" s="213"/>
      <c r="H47" s="211"/>
      <c r="I47" s="212"/>
      <c r="J47" s="211"/>
      <c r="K47" s="210"/>
      <c r="L47" s="209"/>
      <c r="M47" s="208">
        <f t="shared" si="9"/>
        <v>0</v>
      </c>
      <c r="N47" s="207">
        <f t="shared" si="10"/>
        <v>20</v>
      </c>
      <c r="O47" s="1017"/>
      <c r="P47" s="1024"/>
      <c r="Q47" s="987"/>
    </row>
    <row r="48" spans="1:17" ht="15.75" customHeight="1" thickBot="1" x14ac:dyDescent="0.3">
      <c r="A48" s="262"/>
      <c r="B48" s="261"/>
      <c r="C48" s="260"/>
      <c r="D48" s="233"/>
      <c r="E48" s="214"/>
      <c r="F48" s="211"/>
      <c r="G48" s="213"/>
      <c r="H48" s="211"/>
      <c r="I48" s="212"/>
      <c r="J48" s="211"/>
      <c r="K48" s="210"/>
      <c r="L48" s="209"/>
      <c r="M48" s="208">
        <f t="shared" si="9"/>
        <v>0</v>
      </c>
      <c r="N48" s="207">
        <f t="shared" si="10"/>
        <v>20</v>
      </c>
      <c r="O48" s="1017"/>
      <c r="P48" s="1025"/>
      <c r="Q48" s="988"/>
    </row>
    <row r="49" spans="1:18" ht="15.75" customHeight="1" thickBot="1" x14ac:dyDescent="0.3">
      <c r="A49" s="259"/>
      <c r="B49" s="258"/>
      <c r="C49" s="257"/>
      <c r="D49" s="256"/>
      <c r="E49" s="214"/>
      <c r="F49" s="211"/>
      <c r="G49" s="213"/>
      <c r="H49" s="211"/>
      <c r="I49" s="212"/>
      <c r="J49" s="211"/>
      <c r="K49" s="210"/>
      <c r="L49" s="209"/>
      <c r="M49" s="222">
        <f t="shared" si="9"/>
        <v>0</v>
      </c>
      <c r="N49" s="207">
        <f t="shared" si="10"/>
        <v>20</v>
      </c>
      <c r="O49" s="1017">
        <f>(M49+M50+M51+M52)</f>
        <v>0</v>
      </c>
      <c r="P49" s="1019"/>
      <c r="Q49" s="986">
        <f>RANK(P49,$P$9:$P$68)</f>
        <v>6</v>
      </c>
    </row>
    <row r="50" spans="1:18" ht="15.75" customHeight="1" thickBot="1" x14ac:dyDescent="0.3">
      <c r="A50" s="254"/>
      <c r="B50" s="253"/>
      <c r="C50" s="252"/>
      <c r="D50" s="255"/>
      <c r="E50" s="214"/>
      <c r="F50" s="211"/>
      <c r="G50" s="213"/>
      <c r="H50" s="211"/>
      <c r="I50" s="212"/>
      <c r="J50" s="211"/>
      <c r="K50" s="210"/>
      <c r="L50" s="209"/>
      <c r="M50" s="208">
        <f t="shared" si="9"/>
        <v>0</v>
      </c>
      <c r="N50" s="207">
        <f t="shared" si="10"/>
        <v>20</v>
      </c>
      <c r="O50" s="1017"/>
      <c r="P50" s="1026"/>
      <c r="Q50" s="987"/>
    </row>
    <row r="51" spans="1:18" ht="15.75" customHeight="1" thickBot="1" x14ac:dyDescent="0.3">
      <c r="A51" s="254"/>
      <c r="B51" s="253"/>
      <c r="C51" s="252"/>
      <c r="D51" s="229"/>
      <c r="E51" s="214"/>
      <c r="F51" s="211"/>
      <c r="G51" s="213"/>
      <c r="H51" s="211"/>
      <c r="I51" s="212"/>
      <c r="J51" s="211"/>
      <c r="K51" s="210"/>
      <c r="L51" s="209"/>
      <c r="M51" s="208">
        <f t="shared" si="9"/>
        <v>0</v>
      </c>
      <c r="N51" s="207">
        <f t="shared" si="10"/>
        <v>20</v>
      </c>
      <c r="O51" s="1017"/>
      <c r="P51" s="1026"/>
      <c r="Q51" s="987"/>
    </row>
    <row r="52" spans="1:18" ht="15.75" customHeight="1" thickBot="1" x14ac:dyDescent="0.3">
      <c r="A52" s="251"/>
      <c r="B52" s="250"/>
      <c r="C52" s="249"/>
      <c r="D52" s="248"/>
      <c r="E52" s="214"/>
      <c r="F52" s="211"/>
      <c r="G52" s="213"/>
      <c r="H52" s="211"/>
      <c r="I52" s="212"/>
      <c r="J52" s="211"/>
      <c r="K52" s="210"/>
      <c r="L52" s="209"/>
      <c r="M52" s="208">
        <f t="shared" si="9"/>
        <v>0</v>
      </c>
      <c r="N52" s="207">
        <f t="shared" si="10"/>
        <v>20</v>
      </c>
      <c r="O52" s="1017"/>
      <c r="P52" s="1020"/>
      <c r="Q52" s="988"/>
    </row>
    <row r="53" spans="1:18" ht="15.75" customHeight="1" thickBot="1" x14ac:dyDescent="0.3">
      <c r="A53" s="247"/>
      <c r="B53" s="246"/>
      <c r="C53" s="220"/>
      <c r="D53" s="245"/>
      <c r="E53" s="214"/>
      <c r="F53" s="211"/>
      <c r="G53" s="213"/>
      <c r="H53" s="211"/>
      <c r="I53" s="212"/>
      <c r="J53" s="211"/>
      <c r="K53" s="210"/>
      <c r="L53" s="209"/>
      <c r="M53" s="208">
        <f t="shared" si="9"/>
        <v>0</v>
      </c>
      <c r="N53" s="207">
        <f t="shared" si="10"/>
        <v>20</v>
      </c>
      <c r="O53" s="1017">
        <f>(M53+M54+M55+M56)</f>
        <v>0</v>
      </c>
      <c r="P53" s="1018"/>
      <c r="Q53" s="986">
        <f>RANK(P53,$P$9:$P$68)</f>
        <v>6</v>
      </c>
    </row>
    <row r="54" spans="1:18" ht="15.75" customHeight="1" thickBot="1" x14ac:dyDescent="0.3">
      <c r="A54" s="53"/>
      <c r="B54" s="62"/>
      <c r="C54" s="244"/>
      <c r="D54" s="243"/>
      <c r="E54" s="214"/>
      <c r="F54" s="211"/>
      <c r="G54" s="213"/>
      <c r="H54" s="211"/>
      <c r="I54" s="212"/>
      <c r="J54" s="211"/>
      <c r="K54" s="210"/>
      <c r="L54" s="209"/>
      <c r="M54" s="208">
        <f t="shared" si="9"/>
        <v>0</v>
      </c>
      <c r="N54" s="207">
        <f t="shared" si="10"/>
        <v>20</v>
      </c>
      <c r="O54" s="1017"/>
      <c r="P54" s="1018"/>
      <c r="Q54" s="987"/>
    </row>
    <row r="55" spans="1:18" ht="15.75" customHeight="1" thickBot="1" x14ac:dyDescent="0.3">
      <c r="A55" s="53"/>
      <c r="B55" s="62"/>
      <c r="C55" s="244"/>
      <c r="D55" s="243"/>
      <c r="E55" s="214"/>
      <c r="F55" s="211"/>
      <c r="G55" s="213"/>
      <c r="H55" s="211"/>
      <c r="I55" s="212"/>
      <c r="J55" s="211"/>
      <c r="K55" s="210"/>
      <c r="L55" s="209"/>
      <c r="M55" s="208">
        <f t="shared" si="9"/>
        <v>0</v>
      </c>
      <c r="N55" s="207">
        <f t="shared" si="10"/>
        <v>20</v>
      </c>
      <c r="O55" s="1017"/>
      <c r="P55" s="1018"/>
      <c r="Q55" s="987"/>
      <c r="R55" s="242"/>
    </row>
    <row r="56" spans="1:18" ht="15.75" customHeight="1" thickBot="1" x14ac:dyDescent="0.3">
      <c r="A56" s="241"/>
      <c r="B56" s="240"/>
      <c r="C56" s="239"/>
      <c r="D56" s="238"/>
      <c r="E56" s="214"/>
      <c r="F56" s="211"/>
      <c r="G56" s="213"/>
      <c r="H56" s="211"/>
      <c r="I56" s="212"/>
      <c r="J56" s="211"/>
      <c r="K56" s="210"/>
      <c r="L56" s="209"/>
      <c r="M56" s="222">
        <f t="shared" si="9"/>
        <v>0</v>
      </c>
      <c r="N56" s="207">
        <f t="shared" si="10"/>
        <v>20</v>
      </c>
      <c r="O56" s="1017"/>
      <c r="P56" s="1018"/>
      <c r="Q56" s="988"/>
    </row>
    <row r="57" spans="1:18" ht="15.75" customHeight="1" thickBot="1" x14ac:dyDescent="0.3">
      <c r="A57" s="237"/>
      <c r="B57" s="236"/>
      <c r="C57" s="235"/>
      <c r="D57" s="233"/>
      <c r="E57" s="214"/>
      <c r="F57" s="211"/>
      <c r="G57" s="213"/>
      <c r="H57" s="211"/>
      <c r="I57" s="212"/>
      <c r="J57" s="211"/>
      <c r="K57" s="210"/>
      <c r="L57" s="209"/>
      <c r="M57" s="208">
        <f t="shared" si="9"/>
        <v>0</v>
      </c>
      <c r="N57" s="207">
        <f t="shared" si="10"/>
        <v>20</v>
      </c>
      <c r="O57" s="1017">
        <f>(M57+M58+M59+M60)</f>
        <v>0</v>
      </c>
      <c r="P57" s="1018"/>
      <c r="Q57" s="986">
        <f>RANK(P57,$P$9:$P$68)</f>
        <v>6</v>
      </c>
    </row>
    <row r="58" spans="1:18" ht="15.75" customHeight="1" thickBot="1" x14ac:dyDescent="0.3">
      <c r="A58" s="53"/>
      <c r="B58" s="90"/>
      <c r="C58" s="50"/>
      <c r="D58" s="233"/>
      <c r="E58" s="214"/>
      <c r="F58" s="211"/>
      <c r="G58" s="213"/>
      <c r="H58" s="211"/>
      <c r="I58" s="212"/>
      <c r="J58" s="211"/>
      <c r="K58" s="210"/>
      <c r="L58" s="209"/>
      <c r="M58" s="208">
        <f t="shared" si="9"/>
        <v>0</v>
      </c>
      <c r="N58" s="207">
        <f t="shared" si="10"/>
        <v>20</v>
      </c>
      <c r="O58" s="1017"/>
      <c r="P58" s="1018"/>
      <c r="Q58" s="987"/>
    </row>
    <row r="59" spans="1:18" ht="15.75" customHeight="1" thickBot="1" x14ac:dyDescent="0.3">
      <c r="A59" s="125"/>
      <c r="B59" s="234"/>
      <c r="C59" s="123"/>
      <c r="D59" s="233"/>
      <c r="E59" s="214"/>
      <c r="F59" s="211"/>
      <c r="G59" s="213"/>
      <c r="H59" s="211"/>
      <c r="I59" s="212"/>
      <c r="J59" s="211"/>
      <c r="K59" s="210"/>
      <c r="L59" s="209"/>
      <c r="M59" s="222">
        <f t="shared" si="9"/>
        <v>0</v>
      </c>
      <c r="N59" s="207">
        <f t="shared" si="10"/>
        <v>20</v>
      </c>
      <c r="O59" s="1017"/>
      <c r="P59" s="1018"/>
      <c r="Q59" s="987"/>
    </row>
    <row r="60" spans="1:18" ht="15.75" customHeight="1" thickBot="1" x14ac:dyDescent="0.3">
      <c r="A60" s="232"/>
      <c r="B60" s="231"/>
      <c r="C60" s="230"/>
      <c r="D60" s="229"/>
      <c r="E60" s="228"/>
      <c r="F60" s="211"/>
      <c r="G60" s="213"/>
      <c r="H60" s="211"/>
      <c r="I60" s="212"/>
      <c r="J60" s="211"/>
      <c r="K60" s="210"/>
      <c r="L60" s="209"/>
      <c r="M60" s="208">
        <f t="shared" si="9"/>
        <v>0</v>
      </c>
      <c r="N60" s="207">
        <f t="shared" si="10"/>
        <v>20</v>
      </c>
      <c r="O60" s="1017"/>
      <c r="P60" s="1018"/>
      <c r="Q60" s="988"/>
    </row>
    <row r="61" spans="1:18" ht="15.75" customHeight="1" thickBot="1" x14ac:dyDescent="0.3">
      <c r="A61" s="41"/>
      <c r="B61" s="67"/>
      <c r="C61" s="51"/>
      <c r="D61" s="135"/>
      <c r="E61" s="214"/>
      <c r="F61" s="211"/>
      <c r="G61" s="213"/>
      <c r="H61" s="211"/>
      <c r="I61" s="212"/>
      <c r="J61" s="211"/>
      <c r="K61" s="210"/>
      <c r="L61" s="209"/>
      <c r="M61" s="208">
        <f t="shared" si="9"/>
        <v>0</v>
      </c>
      <c r="N61" s="207">
        <f t="shared" si="10"/>
        <v>20</v>
      </c>
      <c r="O61" s="1017">
        <f>(M61+M62+M63+M64)</f>
        <v>0</v>
      </c>
      <c r="P61" s="1018"/>
      <c r="Q61" s="986">
        <f>RANK(P61,$P$9:$P$68)</f>
        <v>6</v>
      </c>
    </row>
    <row r="62" spans="1:18" ht="15.75" customHeight="1" thickBot="1" x14ac:dyDescent="0.3">
      <c r="A62" s="53"/>
      <c r="B62" s="62"/>
      <c r="C62" s="50"/>
      <c r="D62" s="61"/>
      <c r="E62" s="214"/>
      <c r="F62" s="211"/>
      <c r="G62" s="213"/>
      <c r="H62" s="211"/>
      <c r="I62" s="212"/>
      <c r="J62" s="211"/>
      <c r="K62" s="210"/>
      <c r="L62" s="209"/>
      <c r="M62" s="208">
        <f t="shared" si="9"/>
        <v>0</v>
      </c>
      <c r="N62" s="207">
        <f t="shared" si="10"/>
        <v>20</v>
      </c>
      <c r="O62" s="1017"/>
      <c r="P62" s="1018"/>
      <c r="Q62" s="987"/>
    </row>
    <row r="63" spans="1:18" ht="15.75" customHeight="1" thickBot="1" x14ac:dyDescent="0.3">
      <c r="A63" s="53"/>
      <c r="B63" s="62"/>
      <c r="C63" s="50"/>
      <c r="D63" s="61"/>
      <c r="E63" s="214"/>
      <c r="F63" s="211"/>
      <c r="G63" s="213"/>
      <c r="H63" s="211"/>
      <c r="I63" s="212"/>
      <c r="J63" s="211"/>
      <c r="K63" s="210"/>
      <c r="L63" s="209"/>
      <c r="M63" s="208">
        <f t="shared" si="9"/>
        <v>0</v>
      </c>
      <c r="N63" s="207">
        <f t="shared" si="10"/>
        <v>20</v>
      </c>
      <c r="O63" s="1017"/>
      <c r="P63" s="1018"/>
      <c r="Q63" s="987"/>
    </row>
    <row r="64" spans="1:18" ht="15.75" customHeight="1" thickBot="1" x14ac:dyDescent="0.3">
      <c r="A64" s="206"/>
      <c r="B64" s="124"/>
      <c r="C64" s="204"/>
      <c r="D64" s="129"/>
      <c r="E64" s="227"/>
      <c r="F64" s="224"/>
      <c r="G64" s="226"/>
      <c r="H64" s="224"/>
      <c r="I64" s="225"/>
      <c r="J64" s="224"/>
      <c r="K64" s="223"/>
      <c r="L64" s="209"/>
      <c r="M64" s="222">
        <f t="shared" si="9"/>
        <v>0</v>
      </c>
      <c r="N64" s="207">
        <f t="shared" si="10"/>
        <v>20</v>
      </c>
      <c r="O64" s="1017"/>
      <c r="P64" s="1019"/>
      <c r="Q64" s="988"/>
    </row>
    <row r="65" spans="1:17" ht="15.75" customHeight="1" thickBot="1" x14ac:dyDescent="0.3">
      <c r="A65" s="91"/>
      <c r="B65" s="221"/>
      <c r="C65" s="220"/>
      <c r="D65" s="165"/>
      <c r="E65" s="219"/>
      <c r="F65" s="216"/>
      <c r="G65" s="218"/>
      <c r="H65" s="216"/>
      <c r="I65" s="217"/>
      <c r="J65" s="216"/>
      <c r="K65" s="215"/>
      <c r="L65" s="209"/>
      <c r="M65" s="208">
        <f t="shared" si="9"/>
        <v>0</v>
      </c>
      <c r="N65" s="207">
        <f t="shared" si="10"/>
        <v>20</v>
      </c>
      <c r="O65" s="1017">
        <f>(M65+M66+M67+M68)</f>
        <v>0</v>
      </c>
      <c r="P65" s="1021"/>
      <c r="Q65" s="986">
        <f>RANK(P65,$P$9:$P$68)</f>
        <v>6</v>
      </c>
    </row>
    <row r="66" spans="1:17" ht="15.75" customHeight="1" thickBot="1" x14ac:dyDescent="0.3">
      <c r="A66" s="53"/>
      <c r="B66" s="62"/>
      <c r="C66" s="50"/>
      <c r="D66" s="56"/>
      <c r="E66" s="214"/>
      <c r="F66" s="211"/>
      <c r="G66" s="213"/>
      <c r="H66" s="211"/>
      <c r="I66" s="212"/>
      <c r="J66" s="211"/>
      <c r="K66" s="210"/>
      <c r="L66" s="209"/>
      <c r="M66" s="208">
        <f t="shared" si="9"/>
        <v>0</v>
      </c>
      <c r="N66" s="207">
        <f t="shared" si="10"/>
        <v>20</v>
      </c>
      <c r="O66" s="1017"/>
      <c r="P66" s="1020"/>
      <c r="Q66" s="987"/>
    </row>
    <row r="67" spans="1:17" ht="15.75" customHeight="1" thickBot="1" x14ac:dyDescent="0.3">
      <c r="A67" s="53"/>
      <c r="B67" s="62"/>
      <c r="C67" s="50"/>
      <c r="D67" s="56"/>
      <c r="E67" s="214"/>
      <c r="F67" s="211"/>
      <c r="G67" s="213"/>
      <c r="H67" s="211"/>
      <c r="I67" s="212"/>
      <c r="J67" s="211"/>
      <c r="K67" s="210"/>
      <c r="L67" s="209"/>
      <c r="M67" s="208">
        <f t="shared" si="9"/>
        <v>0</v>
      </c>
      <c r="N67" s="207">
        <f t="shared" si="10"/>
        <v>20</v>
      </c>
      <c r="O67" s="1017"/>
      <c r="P67" s="1020"/>
      <c r="Q67" s="987"/>
    </row>
    <row r="68" spans="1:17" ht="15.75" customHeight="1" thickBot="1" x14ac:dyDescent="0.3">
      <c r="A68" s="206"/>
      <c r="B68" s="205"/>
      <c r="C68" s="204"/>
      <c r="D68" s="203"/>
      <c r="E68" s="202"/>
      <c r="F68" s="199"/>
      <c r="G68" s="201"/>
      <c r="H68" s="199"/>
      <c r="I68" s="200"/>
      <c r="J68" s="199"/>
      <c r="K68" s="198"/>
      <c r="L68" s="197"/>
      <c r="M68" s="196">
        <f t="shared" si="9"/>
        <v>0</v>
      </c>
      <c r="N68" s="195">
        <f t="shared" si="10"/>
        <v>20</v>
      </c>
      <c r="O68" s="1017"/>
      <c r="P68" s="1022"/>
      <c r="Q68" s="988"/>
    </row>
    <row r="69" spans="1:17" x14ac:dyDescent="0.25">
      <c r="L69" s="194"/>
      <c r="M69" s="194"/>
    </row>
  </sheetData>
  <mergeCells count="55">
    <mergeCell ref="A1:P2"/>
    <mergeCell ref="A3:P3"/>
    <mergeCell ref="A4:P4"/>
    <mergeCell ref="A5:P5"/>
    <mergeCell ref="E7:F7"/>
    <mergeCell ref="G7:H7"/>
    <mergeCell ref="I7:J7"/>
    <mergeCell ref="K7:L7"/>
    <mergeCell ref="P7:P8"/>
    <mergeCell ref="O9:O12"/>
    <mergeCell ref="P9:P12"/>
    <mergeCell ref="O13:O16"/>
    <mergeCell ref="P13:P16"/>
    <mergeCell ref="O17:O20"/>
    <mergeCell ref="P17:P20"/>
    <mergeCell ref="O21:O24"/>
    <mergeCell ref="P21:P24"/>
    <mergeCell ref="O25:O28"/>
    <mergeCell ref="P25:P28"/>
    <mergeCell ref="O29:O32"/>
    <mergeCell ref="P29:P32"/>
    <mergeCell ref="O65:O68"/>
    <mergeCell ref="P65:P68"/>
    <mergeCell ref="O37:O40"/>
    <mergeCell ref="P37:P40"/>
    <mergeCell ref="O41:O44"/>
    <mergeCell ref="P41:P44"/>
    <mergeCell ref="O53:O56"/>
    <mergeCell ref="P53:P56"/>
    <mergeCell ref="O45:O48"/>
    <mergeCell ref="P45:P48"/>
    <mergeCell ref="O49:O52"/>
    <mergeCell ref="P49:P52"/>
    <mergeCell ref="Q25:Q28"/>
    <mergeCell ref="O57:O60"/>
    <mergeCell ref="P57:P60"/>
    <mergeCell ref="O61:O64"/>
    <mergeCell ref="P61:P64"/>
    <mergeCell ref="O33:O36"/>
    <mergeCell ref="P33:P36"/>
    <mergeCell ref="Q61:Q64"/>
    <mergeCell ref="Q7:Q8"/>
    <mergeCell ref="Q9:Q12"/>
    <mergeCell ref="Q13:Q16"/>
    <mergeCell ref="Q17:Q20"/>
    <mergeCell ref="Q21:Q24"/>
    <mergeCell ref="Q65:Q68"/>
    <mergeCell ref="Q29:Q32"/>
    <mergeCell ref="Q33:Q36"/>
    <mergeCell ref="Q37:Q40"/>
    <mergeCell ref="Q41:Q44"/>
    <mergeCell ref="Q53:Q56"/>
    <mergeCell ref="Q57:Q60"/>
    <mergeCell ref="Q45:Q48"/>
    <mergeCell ref="Q49:Q52"/>
  </mergeCells>
  <pageMargins left="0.25" right="0.25" top="0.75" bottom="0.75" header="0.3" footer="0.3"/>
  <pageSetup paperSize="9" scale="9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T60"/>
  <sheetViews>
    <sheetView zoomScale="110" zoomScaleNormal="110" workbookViewId="0">
      <selection activeCell="T21" sqref="T21"/>
    </sheetView>
  </sheetViews>
  <sheetFormatPr defaultRowHeight="15" x14ac:dyDescent="0.25"/>
  <cols>
    <col min="1" max="1" width="13.28515625" style="193" customWidth="1"/>
    <col min="2" max="2" width="11.85546875" style="193" customWidth="1"/>
    <col min="3" max="3" width="7.5703125" style="193" customWidth="1"/>
    <col min="4" max="4" width="29.7109375" style="193" customWidth="1"/>
    <col min="5" max="16" width="5" style="193" customWidth="1"/>
    <col min="17" max="18" width="8.5703125" style="193" customWidth="1"/>
    <col min="19" max="16384" width="9.140625" style="193"/>
  </cols>
  <sheetData>
    <row r="1" spans="1:18" x14ac:dyDescent="0.25">
      <c r="A1" s="1002" t="s">
        <v>91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002"/>
      <c r="M1" s="1002"/>
      <c r="N1" s="1002"/>
      <c r="O1" s="1002"/>
      <c r="P1" s="1002"/>
      <c r="Q1" s="1002"/>
      <c r="R1" s="1002"/>
    </row>
    <row r="2" spans="1:18" x14ac:dyDescent="0.25">
      <c r="A2" s="1002"/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1002"/>
      <c r="M2" s="1002"/>
      <c r="N2" s="1002"/>
      <c r="O2" s="1002"/>
      <c r="P2" s="1002"/>
      <c r="Q2" s="1002"/>
      <c r="R2" s="1002"/>
    </row>
    <row r="3" spans="1:18" x14ac:dyDescent="0.25">
      <c r="A3" s="1032" t="s">
        <v>69</v>
      </c>
      <c r="B3" s="1032"/>
      <c r="C3" s="1032"/>
      <c r="D3" s="1032"/>
      <c r="E3" s="1032"/>
      <c r="F3" s="1032"/>
      <c r="G3" s="1032"/>
      <c r="H3" s="1032"/>
      <c r="I3" s="1032"/>
      <c r="J3" s="1032"/>
      <c r="K3" s="1032"/>
      <c r="L3" s="1032"/>
      <c r="M3" s="1032"/>
      <c r="N3" s="1032"/>
      <c r="O3" s="1032"/>
      <c r="P3" s="1032"/>
      <c r="Q3" s="1032"/>
      <c r="R3" s="1032"/>
    </row>
    <row r="4" spans="1:18" x14ac:dyDescent="0.25">
      <c r="A4" s="1004" t="s">
        <v>92</v>
      </c>
      <c r="B4" s="1004"/>
      <c r="C4" s="1004"/>
      <c r="D4" s="1004"/>
      <c r="E4" s="1004"/>
      <c r="F4" s="1004"/>
      <c r="G4" s="1004"/>
      <c r="H4" s="1004"/>
      <c r="I4" s="1004"/>
      <c r="J4" s="1004"/>
      <c r="K4" s="1004"/>
      <c r="L4" s="1004"/>
      <c r="M4" s="1004"/>
      <c r="N4" s="1004"/>
      <c r="O4" s="1004"/>
      <c r="P4" s="1004"/>
      <c r="Q4" s="1004"/>
      <c r="R4" s="1004"/>
    </row>
    <row r="5" spans="1:18" x14ac:dyDescent="0.25">
      <c r="A5" s="1004" t="s">
        <v>60</v>
      </c>
      <c r="B5" s="1004"/>
      <c r="C5" s="1004"/>
      <c r="D5" s="1004"/>
      <c r="E5" s="1004"/>
      <c r="F5" s="1004"/>
      <c r="G5" s="1004"/>
      <c r="H5" s="1004"/>
      <c r="I5" s="1004"/>
      <c r="J5" s="1004"/>
      <c r="K5" s="1004"/>
      <c r="L5" s="1004"/>
      <c r="M5" s="1004"/>
      <c r="N5" s="1004"/>
      <c r="O5" s="1004"/>
      <c r="P5" s="1004"/>
      <c r="Q5" s="1004"/>
      <c r="R5" s="1004"/>
    </row>
    <row r="6" spans="1:18" ht="15.75" thickBot="1" x14ac:dyDescent="0.3">
      <c r="P6" s="307"/>
    </row>
    <row r="7" spans="1:18" ht="15.75" customHeight="1" x14ac:dyDescent="0.25">
      <c r="A7" s="305" t="s">
        <v>1</v>
      </c>
      <c r="B7" s="304" t="s">
        <v>2</v>
      </c>
      <c r="C7" s="304" t="s">
        <v>59</v>
      </c>
      <c r="D7" s="303" t="s">
        <v>4</v>
      </c>
      <c r="E7" s="1028" t="s">
        <v>58</v>
      </c>
      <c r="F7" s="1029"/>
      <c r="G7" s="1033"/>
      <c r="H7" s="1034" t="s">
        <v>57</v>
      </c>
      <c r="I7" s="1029"/>
      <c r="J7" s="1033"/>
      <c r="K7" s="1034" t="s">
        <v>56</v>
      </c>
      <c r="L7" s="1029"/>
      <c r="M7" s="1033"/>
      <c r="N7" s="1034" t="s">
        <v>55</v>
      </c>
      <c r="O7" s="1029"/>
      <c r="P7" s="1033"/>
      <c r="Q7" s="302" t="s">
        <v>42</v>
      </c>
      <c r="R7" s="301" t="s">
        <v>7</v>
      </c>
    </row>
    <row r="8" spans="1:18" ht="15.75" thickBot="1" x14ac:dyDescent="0.3">
      <c r="A8" s="299"/>
      <c r="B8" s="298"/>
      <c r="C8" s="298"/>
      <c r="D8" s="297"/>
      <c r="E8" s="296" t="s">
        <v>51</v>
      </c>
      <c r="F8" s="448" t="s">
        <v>50</v>
      </c>
      <c r="G8" s="448" t="s">
        <v>68</v>
      </c>
      <c r="H8" s="295" t="s">
        <v>51</v>
      </c>
      <c r="I8" s="446" t="s">
        <v>50</v>
      </c>
      <c r="J8" s="445" t="s">
        <v>68</v>
      </c>
      <c r="K8" s="295" t="s">
        <v>51</v>
      </c>
      <c r="L8" s="446" t="s">
        <v>50</v>
      </c>
      <c r="M8" s="447" t="s">
        <v>68</v>
      </c>
      <c r="N8" s="295" t="s">
        <v>51</v>
      </c>
      <c r="O8" s="446" t="s">
        <v>50</v>
      </c>
      <c r="P8" s="445" t="s">
        <v>68</v>
      </c>
      <c r="Q8" s="291" t="s">
        <v>49</v>
      </c>
      <c r="R8" s="290" t="s">
        <v>49</v>
      </c>
    </row>
    <row r="9" spans="1:18" ht="15.75" thickBot="1" x14ac:dyDescent="0.3">
      <c r="A9" s="259" t="s">
        <v>132</v>
      </c>
      <c r="B9" s="656" t="s">
        <v>133</v>
      </c>
      <c r="C9" s="657">
        <v>1997</v>
      </c>
      <c r="D9" s="658" t="s">
        <v>134</v>
      </c>
      <c r="E9" s="775">
        <v>4.0999999999999996</v>
      </c>
      <c r="F9" s="814">
        <v>60</v>
      </c>
      <c r="G9" s="927">
        <v>3</v>
      </c>
      <c r="H9" s="818">
        <v>7.2</v>
      </c>
      <c r="I9" s="584">
        <v>59</v>
      </c>
      <c r="J9" s="916">
        <v>1</v>
      </c>
      <c r="K9" s="686">
        <v>9.3000000000000007</v>
      </c>
      <c r="L9" s="584">
        <v>63</v>
      </c>
      <c r="M9" s="885">
        <v>1</v>
      </c>
      <c r="N9" s="777">
        <v>52</v>
      </c>
      <c r="O9" s="778">
        <v>52</v>
      </c>
      <c r="P9" s="403"/>
      <c r="Q9" s="413">
        <f t="shared" ref="Q9:Q28" si="0">(F9+I9+L9+O9)</f>
        <v>234</v>
      </c>
      <c r="R9" s="412">
        <f t="shared" ref="R9:R40" si="1">RANK(Q9,$Q$9:$Q$59)</f>
        <v>1</v>
      </c>
    </row>
    <row r="10" spans="1:18" ht="15.75" thickBot="1" x14ac:dyDescent="0.3">
      <c r="A10" s="53" t="s">
        <v>40</v>
      </c>
      <c r="B10" s="62" t="s">
        <v>39</v>
      </c>
      <c r="C10" s="50">
        <v>1996</v>
      </c>
      <c r="D10" s="497" t="s">
        <v>32</v>
      </c>
      <c r="E10" s="563">
        <v>4.7</v>
      </c>
      <c r="F10" s="546">
        <v>54</v>
      </c>
      <c r="G10" s="875"/>
      <c r="H10" s="793">
        <v>6.9</v>
      </c>
      <c r="I10" s="548">
        <v>53</v>
      </c>
      <c r="J10" s="930"/>
      <c r="K10" s="549">
        <v>8.1</v>
      </c>
      <c r="L10" s="548">
        <v>51</v>
      </c>
      <c r="M10" s="858"/>
      <c r="N10" s="550">
        <v>52</v>
      </c>
      <c r="O10" s="551">
        <v>52</v>
      </c>
      <c r="P10" s="867"/>
      <c r="Q10" s="425">
        <f t="shared" si="0"/>
        <v>210</v>
      </c>
      <c r="R10" s="412">
        <f t="shared" si="1"/>
        <v>2</v>
      </c>
    </row>
    <row r="11" spans="1:18" ht="15.75" thickBot="1" x14ac:dyDescent="0.3">
      <c r="A11" s="134" t="s">
        <v>125</v>
      </c>
      <c r="B11" s="133" t="s">
        <v>41</v>
      </c>
      <c r="C11" s="132">
        <v>1998</v>
      </c>
      <c r="D11" s="663" t="s">
        <v>123</v>
      </c>
      <c r="E11" s="813">
        <v>4</v>
      </c>
      <c r="F11" s="815">
        <v>61</v>
      </c>
      <c r="G11" s="928">
        <v>1</v>
      </c>
      <c r="H11" s="819">
        <v>6.9</v>
      </c>
      <c r="I11" s="589">
        <v>53</v>
      </c>
      <c r="J11" s="931"/>
      <c r="K11" s="719">
        <v>6.2</v>
      </c>
      <c r="L11" s="589">
        <v>32</v>
      </c>
      <c r="M11" s="870"/>
      <c r="N11" s="781">
        <v>59</v>
      </c>
      <c r="O11" s="782">
        <v>59</v>
      </c>
      <c r="P11" s="868">
        <v>2</v>
      </c>
      <c r="Q11" s="425">
        <f t="shared" si="0"/>
        <v>205</v>
      </c>
      <c r="R11" s="412">
        <f t="shared" si="1"/>
        <v>3</v>
      </c>
    </row>
    <row r="12" spans="1:18" ht="15.75" thickBot="1" x14ac:dyDescent="0.3">
      <c r="A12" s="53" t="s">
        <v>38</v>
      </c>
      <c r="B12" s="62" t="s">
        <v>37</v>
      </c>
      <c r="C12" s="50">
        <v>1997</v>
      </c>
      <c r="D12" s="496" t="s">
        <v>32</v>
      </c>
      <c r="E12" s="911">
        <v>4.4000000000000004</v>
      </c>
      <c r="F12" s="842">
        <v>57</v>
      </c>
      <c r="G12" s="874"/>
      <c r="H12" s="912">
        <v>7</v>
      </c>
      <c r="I12" s="913">
        <v>55</v>
      </c>
      <c r="J12" s="932">
        <v>3</v>
      </c>
      <c r="K12" s="828">
        <v>7.4</v>
      </c>
      <c r="L12" s="913">
        <v>44</v>
      </c>
      <c r="M12" s="858"/>
      <c r="N12" s="866">
        <v>46</v>
      </c>
      <c r="O12" s="915">
        <v>46</v>
      </c>
      <c r="P12" s="867"/>
      <c r="Q12" s="425">
        <f t="shared" si="0"/>
        <v>202</v>
      </c>
      <c r="R12" s="412">
        <f t="shared" si="1"/>
        <v>4</v>
      </c>
    </row>
    <row r="13" spans="1:18" ht="15.75" thickBot="1" x14ac:dyDescent="0.3">
      <c r="A13" s="41" t="s">
        <v>83</v>
      </c>
      <c r="B13" s="67" t="s">
        <v>36</v>
      </c>
      <c r="C13" s="123">
        <v>1997</v>
      </c>
      <c r="D13" s="496" t="s">
        <v>32</v>
      </c>
      <c r="E13" s="911">
        <v>4.3</v>
      </c>
      <c r="F13" s="842">
        <v>58</v>
      </c>
      <c r="G13" s="873"/>
      <c r="H13" s="912">
        <v>6.6</v>
      </c>
      <c r="I13" s="913">
        <v>47</v>
      </c>
      <c r="J13" s="930"/>
      <c r="K13" s="828">
        <v>6.7</v>
      </c>
      <c r="L13" s="913">
        <v>37</v>
      </c>
      <c r="M13" s="858"/>
      <c r="N13" s="866">
        <v>53</v>
      </c>
      <c r="O13" s="915">
        <v>53</v>
      </c>
      <c r="P13" s="865">
        <v>3</v>
      </c>
      <c r="Q13" s="425">
        <f t="shared" si="0"/>
        <v>195</v>
      </c>
      <c r="R13" s="412">
        <f t="shared" si="1"/>
        <v>5</v>
      </c>
    </row>
    <row r="14" spans="1:18" ht="15.75" thickBot="1" x14ac:dyDescent="0.3">
      <c r="A14" s="254" t="s">
        <v>138</v>
      </c>
      <c r="B14" s="250" t="s">
        <v>139</v>
      </c>
      <c r="C14" s="267">
        <v>1997</v>
      </c>
      <c r="D14" s="662" t="s">
        <v>134</v>
      </c>
      <c r="E14" s="779">
        <v>4.8</v>
      </c>
      <c r="F14" s="816">
        <v>53</v>
      </c>
      <c r="G14" s="875"/>
      <c r="H14" s="819">
        <v>7</v>
      </c>
      <c r="I14" s="589">
        <v>55</v>
      </c>
      <c r="J14" s="933">
        <v>2</v>
      </c>
      <c r="K14" s="719">
        <v>6.9</v>
      </c>
      <c r="L14" s="589">
        <v>39</v>
      </c>
      <c r="M14" s="858"/>
      <c r="N14" s="781">
        <v>41</v>
      </c>
      <c r="O14" s="782">
        <v>41</v>
      </c>
      <c r="P14" s="862"/>
      <c r="Q14" s="425">
        <f t="shared" si="0"/>
        <v>188</v>
      </c>
      <c r="R14" s="412">
        <f t="shared" si="1"/>
        <v>6</v>
      </c>
    </row>
    <row r="15" spans="1:18" ht="15.75" thickBot="1" x14ac:dyDescent="0.3">
      <c r="A15" s="53" t="s">
        <v>35</v>
      </c>
      <c r="B15" s="119" t="s">
        <v>34</v>
      </c>
      <c r="C15" s="118">
        <v>1995</v>
      </c>
      <c r="D15" s="497" t="s">
        <v>32</v>
      </c>
      <c r="E15" s="563">
        <v>4.0999999999999996</v>
      </c>
      <c r="F15" s="546">
        <v>60</v>
      </c>
      <c r="G15" s="928">
        <v>2</v>
      </c>
      <c r="H15" s="793">
        <v>6.3</v>
      </c>
      <c r="I15" s="548">
        <v>41</v>
      </c>
      <c r="J15" s="934"/>
      <c r="K15" s="549">
        <v>6.4</v>
      </c>
      <c r="L15" s="548">
        <v>34</v>
      </c>
      <c r="M15" s="858"/>
      <c r="N15" s="550">
        <v>52</v>
      </c>
      <c r="O15" s="551">
        <v>52</v>
      </c>
      <c r="P15" s="864"/>
      <c r="Q15" s="425">
        <f t="shared" si="0"/>
        <v>187</v>
      </c>
      <c r="R15" s="412">
        <f t="shared" si="1"/>
        <v>7</v>
      </c>
    </row>
    <row r="16" spans="1:18" ht="15.75" thickBot="1" x14ac:dyDescent="0.3">
      <c r="A16" s="53" t="s">
        <v>75</v>
      </c>
      <c r="B16" s="62" t="s">
        <v>149</v>
      </c>
      <c r="C16" s="50">
        <v>1996</v>
      </c>
      <c r="D16" s="520" t="s">
        <v>76</v>
      </c>
      <c r="E16" s="912">
        <v>5.2</v>
      </c>
      <c r="F16" s="842">
        <v>49</v>
      </c>
      <c r="G16" s="874"/>
      <c r="H16" s="912">
        <v>6.4</v>
      </c>
      <c r="I16" s="833">
        <v>43</v>
      </c>
      <c r="J16" s="930"/>
      <c r="K16" s="828">
        <v>6.5</v>
      </c>
      <c r="L16" s="833">
        <v>35</v>
      </c>
      <c r="M16" s="859"/>
      <c r="N16" s="866">
        <v>50</v>
      </c>
      <c r="O16" s="915">
        <v>50</v>
      </c>
      <c r="P16" s="867"/>
      <c r="Q16" s="425">
        <f t="shared" si="0"/>
        <v>177</v>
      </c>
      <c r="R16" s="412">
        <f t="shared" si="1"/>
        <v>8</v>
      </c>
    </row>
    <row r="17" spans="1:20" ht="15.75" thickBot="1" x14ac:dyDescent="0.3">
      <c r="A17" s="115" t="s">
        <v>126</v>
      </c>
      <c r="B17" s="171" t="s">
        <v>124</v>
      </c>
      <c r="C17" s="763">
        <v>1998</v>
      </c>
      <c r="D17" s="798" t="s">
        <v>123</v>
      </c>
      <c r="E17" s="917">
        <v>6</v>
      </c>
      <c r="F17" s="918">
        <v>41</v>
      </c>
      <c r="G17" s="873"/>
      <c r="H17" s="919">
        <v>6.7</v>
      </c>
      <c r="I17" s="689">
        <v>49</v>
      </c>
      <c r="J17" s="931"/>
      <c r="K17" s="688">
        <v>6.7</v>
      </c>
      <c r="L17" s="689">
        <v>37</v>
      </c>
      <c r="M17" s="858"/>
      <c r="N17" s="920">
        <v>49</v>
      </c>
      <c r="O17" s="921">
        <v>49</v>
      </c>
      <c r="P17" s="867"/>
      <c r="Q17" s="413">
        <f t="shared" si="0"/>
        <v>176</v>
      </c>
      <c r="R17" s="412">
        <f t="shared" si="1"/>
        <v>9</v>
      </c>
    </row>
    <row r="18" spans="1:20" ht="15.75" thickBot="1" x14ac:dyDescent="0.3">
      <c r="A18" s="53" t="s">
        <v>77</v>
      </c>
      <c r="B18" s="124" t="s">
        <v>78</v>
      </c>
      <c r="C18" s="118">
        <v>1998</v>
      </c>
      <c r="D18" s="484" t="s">
        <v>76</v>
      </c>
      <c r="E18" s="563">
        <v>4.5</v>
      </c>
      <c r="F18" s="546">
        <v>56</v>
      </c>
      <c r="G18" s="874"/>
      <c r="H18" s="793">
        <v>5.9</v>
      </c>
      <c r="I18" s="548">
        <v>33</v>
      </c>
      <c r="J18" s="934"/>
      <c r="K18" s="549">
        <v>6.6</v>
      </c>
      <c r="L18" s="548">
        <v>36</v>
      </c>
      <c r="M18" s="858"/>
      <c r="N18" s="550">
        <v>50</v>
      </c>
      <c r="O18" s="551">
        <v>50</v>
      </c>
      <c r="P18" s="867"/>
      <c r="Q18" s="425">
        <f t="shared" si="0"/>
        <v>175</v>
      </c>
      <c r="R18" s="412">
        <f t="shared" si="1"/>
        <v>10</v>
      </c>
    </row>
    <row r="19" spans="1:20" ht="15.75" thickBot="1" x14ac:dyDescent="0.3">
      <c r="A19" s="134" t="s">
        <v>155</v>
      </c>
      <c r="B19" s="811" t="s">
        <v>156</v>
      </c>
      <c r="C19" s="668">
        <v>1998</v>
      </c>
      <c r="D19" s="812" t="s">
        <v>123</v>
      </c>
      <c r="E19" s="779">
        <v>5.8</v>
      </c>
      <c r="F19" s="816">
        <v>43</v>
      </c>
      <c r="G19" s="873"/>
      <c r="H19" s="819">
        <v>6.6</v>
      </c>
      <c r="I19" s="589">
        <v>47</v>
      </c>
      <c r="J19" s="934"/>
      <c r="K19" s="719">
        <v>6.4</v>
      </c>
      <c r="L19" s="589">
        <v>34</v>
      </c>
      <c r="M19" s="858"/>
      <c r="N19" s="781">
        <v>50</v>
      </c>
      <c r="O19" s="782">
        <v>50</v>
      </c>
      <c r="P19" s="867"/>
      <c r="Q19" s="413">
        <f t="shared" si="0"/>
        <v>174</v>
      </c>
      <c r="R19" s="412">
        <f t="shared" si="1"/>
        <v>11</v>
      </c>
    </row>
    <row r="20" spans="1:20" ht="15.75" thickBot="1" x14ac:dyDescent="0.3">
      <c r="A20" s="125" t="s">
        <v>81</v>
      </c>
      <c r="B20" s="62" t="s">
        <v>82</v>
      </c>
      <c r="C20" s="50">
        <v>1999</v>
      </c>
      <c r="D20" s="484" t="s">
        <v>76</v>
      </c>
      <c r="E20" s="912">
        <v>8.6999999999999993</v>
      </c>
      <c r="F20" s="842">
        <v>14</v>
      </c>
      <c r="G20" s="874"/>
      <c r="H20" s="912">
        <v>6.7</v>
      </c>
      <c r="I20" s="913">
        <v>49</v>
      </c>
      <c r="J20" s="930"/>
      <c r="K20" s="828">
        <v>8.8000000000000007</v>
      </c>
      <c r="L20" s="913">
        <v>58</v>
      </c>
      <c r="M20" s="871">
        <v>2</v>
      </c>
      <c r="N20" s="866">
        <v>51</v>
      </c>
      <c r="O20" s="915">
        <v>51</v>
      </c>
      <c r="P20" s="869"/>
      <c r="Q20" s="425">
        <f t="shared" si="0"/>
        <v>172</v>
      </c>
      <c r="R20" s="412">
        <f t="shared" si="1"/>
        <v>12</v>
      </c>
    </row>
    <row r="21" spans="1:20" ht="15.75" thickBot="1" x14ac:dyDescent="0.3">
      <c r="A21" s="53" t="s">
        <v>116</v>
      </c>
      <c r="B21" s="67" t="s">
        <v>33</v>
      </c>
      <c r="C21" s="51">
        <v>1996</v>
      </c>
      <c r="D21" s="659" t="s">
        <v>99</v>
      </c>
      <c r="E21" s="911">
        <v>7</v>
      </c>
      <c r="F21" s="833">
        <v>31</v>
      </c>
      <c r="G21" s="890"/>
      <c r="H21" s="922">
        <v>5.9</v>
      </c>
      <c r="I21" s="913">
        <v>33</v>
      </c>
      <c r="J21" s="931"/>
      <c r="K21" s="828">
        <v>8.1999999999999993</v>
      </c>
      <c r="L21" s="913">
        <v>52</v>
      </c>
      <c r="M21" s="860">
        <v>3</v>
      </c>
      <c r="N21" s="866">
        <v>49</v>
      </c>
      <c r="O21" s="915">
        <v>49</v>
      </c>
      <c r="P21" s="862"/>
      <c r="Q21" s="425">
        <f t="shared" si="0"/>
        <v>165</v>
      </c>
      <c r="R21" s="412">
        <f t="shared" si="1"/>
        <v>13</v>
      </c>
      <c r="T21" s="308"/>
    </row>
    <row r="22" spans="1:20" ht="15.75" thickBot="1" x14ac:dyDescent="0.3">
      <c r="A22" s="53" t="s">
        <v>127</v>
      </c>
      <c r="B22" s="62" t="s">
        <v>128</v>
      </c>
      <c r="C22" s="50">
        <v>1999</v>
      </c>
      <c r="D22" s="624" t="s">
        <v>123</v>
      </c>
      <c r="E22" s="779">
        <v>8.3000000000000007</v>
      </c>
      <c r="F22" s="589">
        <v>18</v>
      </c>
      <c r="G22" s="873"/>
      <c r="H22" s="780">
        <v>6.9</v>
      </c>
      <c r="I22" s="589">
        <v>53</v>
      </c>
      <c r="J22" s="930"/>
      <c r="K22" s="719">
        <v>6.3</v>
      </c>
      <c r="L22" s="589">
        <v>33</v>
      </c>
      <c r="M22" s="858"/>
      <c r="N22" s="781">
        <v>61</v>
      </c>
      <c r="O22" s="782">
        <v>61</v>
      </c>
      <c r="P22" s="936">
        <v>1</v>
      </c>
      <c r="Q22" s="413">
        <f t="shared" si="0"/>
        <v>165</v>
      </c>
      <c r="R22" s="412">
        <f t="shared" si="1"/>
        <v>13</v>
      </c>
    </row>
    <row r="23" spans="1:20" ht="15.75" thickBot="1" x14ac:dyDescent="0.3">
      <c r="A23" s="53" t="s">
        <v>119</v>
      </c>
      <c r="B23" s="62" t="s">
        <v>120</v>
      </c>
      <c r="C23" s="50">
        <v>1997</v>
      </c>
      <c r="D23" s="659" t="s">
        <v>99</v>
      </c>
      <c r="E23" s="563">
        <v>7.3</v>
      </c>
      <c r="F23" s="591">
        <v>28</v>
      </c>
      <c r="G23" s="929"/>
      <c r="H23" s="565">
        <v>6.6</v>
      </c>
      <c r="I23" s="548">
        <v>47</v>
      </c>
      <c r="J23" s="931"/>
      <c r="K23" s="549">
        <v>7.1</v>
      </c>
      <c r="L23" s="548">
        <v>41</v>
      </c>
      <c r="M23" s="870"/>
      <c r="N23" s="550">
        <v>48</v>
      </c>
      <c r="O23" s="551">
        <v>48</v>
      </c>
      <c r="P23" s="867"/>
      <c r="Q23" s="425">
        <f t="shared" si="0"/>
        <v>164</v>
      </c>
      <c r="R23" s="412">
        <f t="shared" si="1"/>
        <v>15</v>
      </c>
    </row>
    <row r="24" spans="1:20" ht="15.75" thickBot="1" x14ac:dyDescent="0.3">
      <c r="A24" s="254" t="s">
        <v>135</v>
      </c>
      <c r="B24" s="924" t="s">
        <v>136</v>
      </c>
      <c r="C24" s="925">
        <v>1997</v>
      </c>
      <c r="D24" s="660" t="s">
        <v>134</v>
      </c>
      <c r="E24" s="917">
        <v>7.1</v>
      </c>
      <c r="F24" s="689">
        <v>30</v>
      </c>
      <c r="G24" s="890"/>
      <c r="H24" s="923">
        <v>6.3</v>
      </c>
      <c r="I24" s="689">
        <v>41</v>
      </c>
      <c r="J24" s="930"/>
      <c r="K24" s="688">
        <v>7.1</v>
      </c>
      <c r="L24" s="689">
        <v>41</v>
      </c>
      <c r="M24" s="858"/>
      <c r="N24" s="920">
        <v>50</v>
      </c>
      <c r="O24" s="921">
        <v>50</v>
      </c>
      <c r="P24" s="869"/>
      <c r="Q24" s="413">
        <f t="shared" si="0"/>
        <v>162</v>
      </c>
      <c r="R24" s="412">
        <f t="shared" si="1"/>
        <v>16</v>
      </c>
    </row>
    <row r="25" spans="1:20" ht="15.75" thickBot="1" x14ac:dyDescent="0.3">
      <c r="A25" s="237" t="s">
        <v>137</v>
      </c>
      <c r="B25" s="236" t="s">
        <v>78</v>
      </c>
      <c r="C25" s="235">
        <v>1998</v>
      </c>
      <c r="D25" s="670" t="s">
        <v>134</v>
      </c>
      <c r="E25" s="917">
        <v>5.8</v>
      </c>
      <c r="F25" s="689">
        <v>43</v>
      </c>
      <c r="G25" s="873"/>
      <c r="H25" s="923">
        <v>6.4</v>
      </c>
      <c r="I25" s="689">
        <v>43</v>
      </c>
      <c r="J25" s="931"/>
      <c r="K25" s="688">
        <v>5.8</v>
      </c>
      <c r="L25" s="689">
        <v>28</v>
      </c>
      <c r="M25" s="858"/>
      <c r="N25" s="920">
        <v>46</v>
      </c>
      <c r="O25" s="921">
        <v>46</v>
      </c>
      <c r="P25" s="862"/>
      <c r="Q25" s="413">
        <f t="shared" si="0"/>
        <v>160</v>
      </c>
      <c r="R25" s="412">
        <f t="shared" si="1"/>
        <v>17</v>
      </c>
    </row>
    <row r="26" spans="1:20" ht="15.75" thickBot="1" x14ac:dyDescent="0.3">
      <c r="A26" s="41" t="s">
        <v>121</v>
      </c>
      <c r="B26" s="62" t="s">
        <v>122</v>
      </c>
      <c r="C26" s="50">
        <v>1996</v>
      </c>
      <c r="D26" s="661" t="s">
        <v>99</v>
      </c>
      <c r="E26" s="563">
        <v>5.8</v>
      </c>
      <c r="F26" s="591">
        <v>43</v>
      </c>
      <c r="G26" s="929"/>
      <c r="H26" s="565">
        <v>6.1</v>
      </c>
      <c r="I26" s="548">
        <v>37</v>
      </c>
      <c r="J26" s="930"/>
      <c r="K26" s="549">
        <v>5.9</v>
      </c>
      <c r="L26" s="548">
        <v>29</v>
      </c>
      <c r="M26" s="858"/>
      <c r="N26" s="550">
        <v>45</v>
      </c>
      <c r="O26" s="551">
        <v>45</v>
      </c>
      <c r="P26" s="864"/>
      <c r="Q26" s="425">
        <f t="shared" si="0"/>
        <v>154</v>
      </c>
      <c r="R26" s="412">
        <f t="shared" si="1"/>
        <v>18</v>
      </c>
    </row>
    <row r="27" spans="1:20" ht="15.75" thickBot="1" x14ac:dyDescent="0.3">
      <c r="A27" s="53" t="s">
        <v>79</v>
      </c>
      <c r="B27" s="62" t="s">
        <v>80</v>
      </c>
      <c r="C27" s="50">
        <v>1998</v>
      </c>
      <c r="D27" s="661" t="s">
        <v>76</v>
      </c>
      <c r="E27" s="563">
        <v>8.3000000000000007</v>
      </c>
      <c r="F27" s="591">
        <v>18</v>
      </c>
      <c r="G27" s="929"/>
      <c r="H27" s="565">
        <v>6.4</v>
      </c>
      <c r="I27" s="548">
        <v>43</v>
      </c>
      <c r="J27" s="930"/>
      <c r="K27" s="549">
        <v>5.4</v>
      </c>
      <c r="L27" s="548">
        <v>24</v>
      </c>
      <c r="M27" s="858"/>
      <c r="N27" s="550">
        <v>48</v>
      </c>
      <c r="O27" s="551">
        <v>48</v>
      </c>
      <c r="P27" s="867"/>
      <c r="Q27" s="425">
        <f t="shared" si="0"/>
        <v>133</v>
      </c>
      <c r="R27" s="412">
        <f t="shared" si="1"/>
        <v>19</v>
      </c>
    </row>
    <row r="28" spans="1:20" ht="15.75" thickBot="1" x14ac:dyDescent="0.3">
      <c r="A28" s="127" t="s">
        <v>117</v>
      </c>
      <c r="B28" s="62" t="s">
        <v>118</v>
      </c>
      <c r="C28" s="50">
        <v>1997</v>
      </c>
      <c r="D28" s="484" t="s">
        <v>99</v>
      </c>
      <c r="E28" s="912"/>
      <c r="F28" s="833"/>
      <c r="G28" s="890"/>
      <c r="H28" s="922"/>
      <c r="I28" s="913"/>
      <c r="J28" s="935"/>
      <c r="K28" s="828"/>
      <c r="L28" s="913"/>
      <c r="M28" s="859"/>
      <c r="N28" s="866"/>
      <c r="O28" s="915"/>
      <c r="P28" s="869"/>
      <c r="Q28" s="425">
        <f t="shared" si="0"/>
        <v>0</v>
      </c>
      <c r="R28" s="412">
        <f t="shared" si="1"/>
        <v>20</v>
      </c>
    </row>
    <row r="29" spans="1:20" ht="15.75" thickBot="1" x14ac:dyDescent="0.3">
      <c r="A29" s="53"/>
      <c r="B29" s="234"/>
      <c r="C29" s="123"/>
      <c r="D29" s="57"/>
      <c r="E29" s="556"/>
      <c r="F29" s="926"/>
      <c r="G29" s="843"/>
      <c r="H29" s="286"/>
      <c r="I29" s="539"/>
      <c r="J29" s="914"/>
      <c r="K29" s="481"/>
      <c r="L29" s="539"/>
      <c r="M29" s="845"/>
      <c r="N29" s="538"/>
      <c r="O29" s="539"/>
      <c r="P29" s="848"/>
      <c r="Q29" s="413">
        <f t="shared" ref="Q29:Q40" si="2">(F29+I29+L29+O29)</f>
        <v>0</v>
      </c>
      <c r="R29" s="412">
        <f t="shared" si="1"/>
        <v>20</v>
      </c>
    </row>
    <row r="30" spans="1:20" ht="15.75" thickBot="1" x14ac:dyDescent="0.3">
      <c r="A30" s="443"/>
      <c r="B30" s="442"/>
      <c r="C30" s="441"/>
      <c r="D30" s="426"/>
      <c r="E30" s="278"/>
      <c r="F30" s="440"/>
      <c r="G30" s="420"/>
      <c r="H30" s="213"/>
      <c r="I30" s="435"/>
      <c r="J30" s="409"/>
      <c r="K30" s="212"/>
      <c r="L30" s="435"/>
      <c r="M30" s="417"/>
      <c r="N30" s="210"/>
      <c r="O30" s="415"/>
      <c r="P30" s="414"/>
      <c r="Q30" s="413">
        <f t="shared" si="2"/>
        <v>0</v>
      </c>
      <c r="R30" s="412">
        <f t="shared" si="1"/>
        <v>20</v>
      </c>
      <c r="T30" s="444"/>
    </row>
    <row r="31" spans="1:20" ht="15.75" thickBot="1" x14ac:dyDescent="0.3">
      <c r="A31" s="443"/>
      <c r="B31" s="442"/>
      <c r="C31" s="441"/>
      <c r="D31" s="426"/>
      <c r="E31" s="278"/>
      <c r="F31" s="440"/>
      <c r="G31" s="420"/>
      <c r="H31" s="213"/>
      <c r="I31" s="435"/>
      <c r="J31" s="409"/>
      <c r="K31" s="212"/>
      <c r="L31" s="435"/>
      <c r="M31" s="417"/>
      <c r="N31" s="210"/>
      <c r="O31" s="415"/>
      <c r="P31" s="414"/>
      <c r="Q31" s="413">
        <f t="shared" si="2"/>
        <v>0</v>
      </c>
      <c r="R31" s="412">
        <f t="shared" si="1"/>
        <v>20</v>
      </c>
    </row>
    <row r="32" spans="1:20" ht="15.75" thickBot="1" x14ac:dyDescent="0.3">
      <c r="A32" s="53"/>
      <c r="B32" s="62"/>
      <c r="C32" s="244"/>
      <c r="D32" s="61"/>
      <c r="E32" s="278"/>
      <c r="F32" s="437"/>
      <c r="G32" s="420"/>
      <c r="H32" s="201"/>
      <c r="I32" s="439"/>
      <c r="J32" s="409"/>
      <c r="K32" s="200"/>
      <c r="L32" s="439"/>
      <c r="M32" s="417"/>
      <c r="N32" s="198"/>
      <c r="O32" s="415"/>
      <c r="P32" s="414"/>
      <c r="Q32" s="413">
        <f t="shared" si="2"/>
        <v>0</v>
      </c>
      <c r="R32" s="412">
        <f t="shared" si="1"/>
        <v>20</v>
      </c>
    </row>
    <row r="33" spans="1:18" ht="15.75" thickBot="1" x14ac:dyDescent="0.3">
      <c r="A33" s="125"/>
      <c r="B33" s="124"/>
      <c r="C33" s="123"/>
      <c r="D33" s="87"/>
      <c r="E33" s="278"/>
      <c r="F33" s="437"/>
      <c r="G33" s="420"/>
      <c r="H33" s="213"/>
      <c r="I33" s="415"/>
      <c r="J33" s="409"/>
      <c r="K33" s="212"/>
      <c r="L33" s="415"/>
      <c r="M33" s="417"/>
      <c r="N33" s="210"/>
      <c r="O33" s="415"/>
      <c r="P33" s="414"/>
      <c r="Q33" s="413">
        <f t="shared" si="2"/>
        <v>0</v>
      </c>
      <c r="R33" s="412">
        <f t="shared" si="1"/>
        <v>20</v>
      </c>
    </row>
    <row r="34" spans="1:18" ht="15.75" thickBot="1" x14ac:dyDescent="0.3">
      <c r="A34" s="53"/>
      <c r="B34" s="119"/>
      <c r="C34" s="118"/>
      <c r="D34" s="87"/>
      <c r="E34" s="278"/>
      <c r="F34" s="437"/>
      <c r="G34" s="420"/>
      <c r="H34" s="213"/>
      <c r="I34" s="415"/>
      <c r="J34" s="409"/>
      <c r="K34" s="212"/>
      <c r="L34" s="415"/>
      <c r="M34" s="417"/>
      <c r="N34" s="210"/>
      <c r="O34" s="415"/>
      <c r="P34" s="414"/>
      <c r="Q34" s="413">
        <f t="shared" si="2"/>
        <v>0</v>
      </c>
      <c r="R34" s="412">
        <f t="shared" si="1"/>
        <v>20</v>
      </c>
    </row>
    <row r="35" spans="1:18" ht="15.75" thickBot="1" x14ac:dyDescent="0.3">
      <c r="A35" s="127"/>
      <c r="B35" s="438"/>
      <c r="C35" s="118"/>
      <c r="D35" s="57"/>
      <c r="E35" s="278"/>
      <c r="F35" s="437"/>
      <c r="G35" s="420"/>
      <c r="H35" s="213"/>
      <c r="I35" s="415"/>
      <c r="J35" s="409"/>
      <c r="K35" s="212"/>
      <c r="L35" s="415"/>
      <c r="M35" s="417"/>
      <c r="N35" s="210"/>
      <c r="O35" s="415"/>
      <c r="P35" s="414"/>
      <c r="Q35" s="413">
        <f t="shared" si="2"/>
        <v>0</v>
      </c>
      <c r="R35" s="412">
        <f t="shared" si="1"/>
        <v>20</v>
      </c>
    </row>
    <row r="36" spans="1:18" ht="15.75" thickBot="1" x14ac:dyDescent="0.3">
      <c r="A36" s="254"/>
      <c r="B36" s="253"/>
      <c r="C36" s="252"/>
      <c r="D36" s="255"/>
      <c r="E36" s="277"/>
      <c r="F36" s="436"/>
      <c r="G36" s="420"/>
      <c r="H36" s="213"/>
      <c r="I36" s="435"/>
      <c r="J36" s="409"/>
      <c r="K36" s="212"/>
      <c r="L36" s="435"/>
      <c r="M36" s="417"/>
      <c r="N36" s="210"/>
      <c r="O36" s="415"/>
      <c r="P36" s="414"/>
      <c r="Q36" s="413">
        <f t="shared" si="2"/>
        <v>0</v>
      </c>
      <c r="R36" s="412">
        <f t="shared" si="1"/>
        <v>20</v>
      </c>
    </row>
    <row r="37" spans="1:18" ht="15.75" thickBot="1" x14ac:dyDescent="0.3">
      <c r="A37" s="41"/>
      <c r="B37" s="67"/>
      <c r="C37" s="51"/>
      <c r="D37" s="87"/>
      <c r="E37" s="214"/>
      <c r="F37" s="434"/>
      <c r="G37" s="420"/>
      <c r="H37" s="214"/>
      <c r="I37" s="422"/>
      <c r="J37" s="409"/>
      <c r="K37" s="419"/>
      <c r="L37" s="422"/>
      <c r="M37" s="417"/>
      <c r="N37" s="416"/>
      <c r="O37" s="415"/>
      <c r="P37" s="414"/>
      <c r="Q37" s="413">
        <f t="shared" si="2"/>
        <v>0</v>
      </c>
      <c r="R37" s="412">
        <f t="shared" si="1"/>
        <v>20</v>
      </c>
    </row>
    <row r="38" spans="1:18" ht="15.75" thickBot="1" x14ac:dyDescent="0.3">
      <c r="A38" s="41"/>
      <c r="B38" s="90"/>
      <c r="C38" s="50"/>
      <c r="D38" s="56"/>
      <c r="E38" s="214"/>
      <c r="F38" s="421"/>
      <c r="G38" s="420"/>
      <c r="H38" s="214"/>
      <c r="I38" s="418"/>
      <c r="J38" s="409"/>
      <c r="K38" s="419"/>
      <c r="L38" s="418"/>
      <c r="M38" s="417"/>
      <c r="N38" s="416"/>
      <c r="O38" s="415"/>
      <c r="P38" s="414"/>
      <c r="Q38" s="413">
        <f t="shared" si="2"/>
        <v>0</v>
      </c>
      <c r="R38" s="412">
        <f t="shared" si="1"/>
        <v>20</v>
      </c>
    </row>
    <row r="39" spans="1:18" ht="15.75" thickBot="1" x14ac:dyDescent="0.3">
      <c r="A39" s="272"/>
      <c r="B39" s="271"/>
      <c r="C39" s="270"/>
      <c r="D39" s="433"/>
      <c r="E39" s="214"/>
      <c r="F39" s="421"/>
      <c r="G39" s="420"/>
      <c r="H39" s="214"/>
      <c r="I39" s="418"/>
      <c r="J39" s="409"/>
      <c r="K39" s="419"/>
      <c r="L39" s="418"/>
      <c r="M39" s="417"/>
      <c r="N39" s="416"/>
      <c r="O39" s="415"/>
      <c r="P39" s="414"/>
      <c r="Q39" s="413">
        <f t="shared" si="2"/>
        <v>0</v>
      </c>
      <c r="R39" s="412">
        <f t="shared" si="1"/>
        <v>20</v>
      </c>
    </row>
    <row r="40" spans="1:18" ht="15.75" thickBot="1" x14ac:dyDescent="0.3">
      <c r="A40" s="53"/>
      <c r="B40" s="62"/>
      <c r="C40" s="50"/>
      <c r="D40" s="61"/>
      <c r="E40" s="214"/>
      <c r="F40" s="421"/>
      <c r="G40" s="420"/>
      <c r="H40" s="214"/>
      <c r="I40" s="418"/>
      <c r="J40" s="409"/>
      <c r="K40" s="419"/>
      <c r="L40" s="418"/>
      <c r="M40" s="417"/>
      <c r="N40" s="416"/>
      <c r="O40" s="415"/>
      <c r="P40" s="414"/>
      <c r="Q40" s="413">
        <f t="shared" si="2"/>
        <v>0</v>
      </c>
      <c r="R40" s="412">
        <f t="shared" si="1"/>
        <v>20</v>
      </c>
    </row>
    <row r="41" spans="1:18" ht="15.75" thickBot="1" x14ac:dyDescent="0.3">
      <c r="A41" s="41"/>
      <c r="B41" s="88"/>
      <c r="C41" s="51"/>
      <c r="D41" s="57"/>
      <c r="E41" s="214"/>
      <c r="F41" s="421"/>
      <c r="G41" s="420"/>
      <c r="H41" s="214"/>
      <c r="I41" s="418"/>
      <c r="J41" s="409"/>
      <c r="K41" s="419"/>
      <c r="L41" s="418"/>
      <c r="M41" s="417"/>
      <c r="N41" s="416"/>
      <c r="O41" s="415"/>
      <c r="P41" s="414"/>
      <c r="Q41" s="413">
        <f t="shared" ref="Q41:Q58" si="3">(F41+I41+L41+O41)</f>
        <v>0</v>
      </c>
      <c r="R41" s="412">
        <f t="shared" ref="R41:R58" si="4">RANK(Q41,$Q$9:$Q$59)</f>
        <v>20</v>
      </c>
    </row>
    <row r="42" spans="1:18" ht="15.75" thickBot="1" x14ac:dyDescent="0.3">
      <c r="A42" s="432"/>
      <c r="B42" s="431"/>
      <c r="C42" s="430"/>
      <c r="D42" s="429"/>
      <c r="E42" s="214"/>
      <c r="F42" s="423"/>
      <c r="G42" s="420"/>
      <c r="H42" s="214"/>
      <c r="I42" s="422"/>
      <c r="J42" s="409"/>
      <c r="K42" s="419"/>
      <c r="L42" s="422"/>
      <c r="M42" s="417"/>
      <c r="N42" s="416"/>
      <c r="O42" s="415"/>
      <c r="P42" s="414"/>
      <c r="Q42" s="413">
        <f t="shared" si="3"/>
        <v>0</v>
      </c>
      <c r="R42" s="412">
        <f t="shared" si="4"/>
        <v>20</v>
      </c>
    </row>
    <row r="43" spans="1:18" ht="15.75" thickBot="1" x14ac:dyDescent="0.3">
      <c r="A43" s="254"/>
      <c r="B43" s="253"/>
      <c r="C43" s="252"/>
      <c r="D43" s="255"/>
      <c r="E43" s="214"/>
      <c r="F43" s="423"/>
      <c r="G43" s="420"/>
      <c r="H43" s="214"/>
      <c r="I43" s="422"/>
      <c r="J43" s="409"/>
      <c r="K43" s="419"/>
      <c r="L43" s="422"/>
      <c r="M43" s="417"/>
      <c r="N43" s="416"/>
      <c r="O43" s="415"/>
      <c r="P43" s="414"/>
      <c r="Q43" s="413">
        <f t="shared" si="3"/>
        <v>0</v>
      </c>
      <c r="R43" s="412">
        <f t="shared" si="4"/>
        <v>20</v>
      </c>
    </row>
    <row r="44" spans="1:18" ht="15.75" thickBot="1" x14ac:dyDescent="0.3">
      <c r="A44" s="53"/>
      <c r="B44" s="62"/>
      <c r="C44" s="50"/>
      <c r="D44" s="56"/>
      <c r="E44" s="214"/>
      <c r="F44" s="423"/>
      <c r="G44" s="420"/>
      <c r="H44" s="214"/>
      <c r="I44" s="422"/>
      <c r="J44" s="409"/>
      <c r="K44" s="419"/>
      <c r="L44" s="422"/>
      <c r="M44" s="417"/>
      <c r="N44" s="416"/>
      <c r="O44" s="415"/>
      <c r="P44" s="414"/>
      <c r="Q44" s="413">
        <f t="shared" si="3"/>
        <v>0</v>
      </c>
      <c r="R44" s="412">
        <f t="shared" si="4"/>
        <v>20</v>
      </c>
    </row>
    <row r="45" spans="1:18" ht="15.75" thickBot="1" x14ac:dyDescent="0.3">
      <c r="A45" s="237"/>
      <c r="B45" s="236"/>
      <c r="C45" s="235"/>
      <c r="D45" s="233"/>
      <c r="E45" s="214"/>
      <c r="F45" s="423"/>
      <c r="G45" s="420"/>
      <c r="H45" s="214"/>
      <c r="I45" s="422"/>
      <c r="J45" s="409"/>
      <c r="K45" s="419"/>
      <c r="L45" s="422"/>
      <c r="M45" s="417"/>
      <c r="N45" s="416"/>
      <c r="O45" s="415"/>
      <c r="P45" s="414"/>
      <c r="Q45" s="413">
        <f t="shared" si="3"/>
        <v>0</v>
      </c>
      <c r="R45" s="412">
        <f t="shared" si="4"/>
        <v>20</v>
      </c>
    </row>
    <row r="46" spans="1:18" ht="15.75" thickBot="1" x14ac:dyDescent="0.3">
      <c r="A46" s="53"/>
      <c r="B46" s="62"/>
      <c r="C46" s="50"/>
      <c r="D46" s="426"/>
      <c r="E46" s="214"/>
      <c r="F46" s="423"/>
      <c r="G46" s="420"/>
      <c r="H46" s="214"/>
      <c r="I46" s="422"/>
      <c r="J46" s="409"/>
      <c r="K46" s="419"/>
      <c r="L46" s="422"/>
      <c r="M46" s="417"/>
      <c r="N46" s="416"/>
      <c r="O46" s="415"/>
      <c r="P46" s="414"/>
      <c r="Q46" s="425">
        <f t="shared" si="3"/>
        <v>0</v>
      </c>
      <c r="R46" s="412">
        <f t="shared" si="4"/>
        <v>20</v>
      </c>
    </row>
    <row r="47" spans="1:18" ht="15.75" thickBot="1" x14ac:dyDescent="0.3">
      <c r="A47" s="53"/>
      <c r="B47" s="62"/>
      <c r="C47" s="50"/>
      <c r="D47" s="57"/>
      <c r="E47" s="214"/>
      <c r="F47" s="423"/>
      <c r="G47" s="420"/>
      <c r="H47" s="214"/>
      <c r="I47" s="422"/>
      <c r="J47" s="409"/>
      <c r="K47" s="419"/>
      <c r="L47" s="422"/>
      <c r="M47" s="417"/>
      <c r="N47" s="416"/>
      <c r="O47" s="415"/>
      <c r="P47" s="414"/>
      <c r="Q47" s="413">
        <f t="shared" si="3"/>
        <v>0</v>
      </c>
      <c r="R47" s="412">
        <f t="shared" si="4"/>
        <v>20</v>
      </c>
    </row>
    <row r="48" spans="1:18" ht="15.75" thickBot="1" x14ac:dyDescent="0.3">
      <c r="A48" s="53"/>
      <c r="B48" s="62"/>
      <c r="C48" s="50"/>
      <c r="D48" s="87"/>
      <c r="E48" s="214"/>
      <c r="F48" s="423"/>
      <c r="G48" s="420"/>
      <c r="H48" s="214"/>
      <c r="I48" s="422"/>
      <c r="J48" s="409"/>
      <c r="K48" s="419"/>
      <c r="L48" s="422"/>
      <c r="M48" s="417"/>
      <c r="N48" s="416"/>
      <c r="O48" s="415"/>
      <c r="P48" s="414"/>
      <c r="Q48" s="413">
        <f t="shared" si="3"/>
        <v>0</v>
      </c>
      <c r="R48" s="412">
        <f t="shared" si="4"/>
        <v>20</v>
      </c>
    </row>
    <row r="49" spans="1:19" ht="15.75" thickBot="1" x14ac:dyDescent="0.3">
      <c r="A49" s="237"/>
      <c r="B49" s="236"/>
      <c r="C49" s="235"/>
      <c r="D49" s="233"/>
      <c r="E49" s="214"/>
      <c r="F49" s="423"/>
      <c r="G49" s="420"/>
      <c r="H49" s="214"/>
      <c r="I49" s="422"/>
      <c r="J49" s="409"/>
      <c r="K49" s="419"/>
      <c r="L49" s="422"/>
      <c r="M49" s="417"/>
      <c r="N49" s="416"/>
      <c r="O49" s="415"/>
      <c r="P49" s="414"/>
      <c r="Q49" s="413">
        <f t="shared" si="3"/>
        <v>0</v>
      </c>
      <c r="R49" s="412">
        <f t="shared" si="4"/>
        <v>20</v>
      </c>
    </row>
    <row r="50" spans="1:19" ht="15.75" thickBot="1" x14ac:dyDescent="0.3">
      <c r="A50" s="41"/>
      <c r="B50" s="88"/>
      <c r="C50" s="51"/>
      <c r="D50" s="57"/>
      <c r="E50" s="214"/>
      <c r="F50" s="421"/>
      <c r="G50" s="420"/>
      <c r="H50" s="214"/>
      <c r="I50" s="418"/>
      <c r="J50" s="409"/>
      <c r="K50" s="419"/>
      <c r="L50" s="418"/>
      <c r="M50" s="417"/>
      <c r="N50" s="416"/>
      <c r="O50" s="415"/>
      <c r="P50" s="414"/>
      <c r="Q50" s="413">
        <f t="shared" si="3"/>
        <v>0</v>
      </c>
      <c r="R50" s="412">
        <f t="shared" si="4"/>
        <v>20</v>
      </c>
      <c r="S50" s="242"/>
    </row>
    <row r="51" spans="1:19" ht="15.75" thickBot="1" x14ac:dyDescent="0.3">
      <c r="A51" s="428"/>
      <c r="B51" s="427"/>
      <c r="C51" s="335"/>
      <c r="D51" s="426"/>
      <c r="E51" s="214"/>
      <c r="F51" s="423"/>
      <c r="G51" s="420"/>
      <c r="H51" s="214"/>
      <c r="I51" s="422"/>
      <c r="J51" s="409"/>
      <c r="K51" s="419"/>
      <c r="L51" s="422"/>
      <c r="M51" s="417"/>
      <c r="N51" s="416"/>
      <c r="O51" s="415"/>
      <c r="P51" s="414"/>
      <c r="Q51" s="413">
        <f t="shared" si="3"/>
        <v>0</v>
      </c>
      <c r="R51" s="412">
        <f t="shared" si="4"/>
        <v>20</v>
      </c>
    </row>
    <row r="52" spans="1:19" ht="15.75" thickBot="1" x14ac:dyDescent="0.3">
      <c r="A52" s="237"/>
      <c r="B52" s="236"/>
      <c r="C52" s="235"/>
      <c r="D52" s="233"/>
      <c r="E52" s="214"/>
      <c r="F52" s="423"/>
      <c r="G52" s="420"/>
      <c r="H52" s="214"/>
      <c r="I52" s="422"/>
      <c r="J52" s="409"/>
      <c r="K52" s="419"/>
      <c r="L52" s="422"/>
      <c r="M52" s="417"/>
      <c r="N52" s="416"/>
      <c r="O52" s="415"/>
      <c r="P52" s="414"/>
      <c r="Q52" s="413">
        <f t="shared" si="3"/>
        <v>0</v>
      </c>
      <c r="R52" s="412">
        <f t="shared" si="4"/>
        <v>20</v>
      </c>
    </row>
    <row r="53" spans="1:19" ht="15.75" thickBot="1" x14ac:dyDescent="0.3">
      <c r="A53" s="237"/>
      <c r="B53" s="236"/>
      <c r="C53" s="235"/>
      <c r="D53" s="233"/>
      <c r="E53" s="214"/>
      <c r="F53" s="423"/>
      <c r="G53" s="420"/>
      <c r="H53" s="214"/>
      <c r="I53" s="422"/>
      <c r="J53" s="409"/>
      <c r="K53" s="419"/>
      <c r="L53" s="422"/>
      <c r="M53" s="417"/>
      <c r="N53" s="416"/>
      <c r="O53" s="415"/>
      <c r="P53" s="414"/>
      <c r="Q53" s="425">
        <f t="shared" si="3"/>
        <v>0</v>
      </c>
      <c r="R53" s="412">
        <f t="shared" si="4"/>
        <v>20</v>
      </c>
    </row>
    <row r="54" spans="1:19" ht="15.75" thickBot="1" x14ac:dyDescent="0.3">
      <c r="A54" s="41"/>
      <c r="B54" s="67"/>
      <c r="C54" s="51"/>
      <c r="D54" s="233"/>
      <c r="E54" s="214"/>
      <c r="F54" s="423"/>
      <c r="G54" s="420"/>
      <c r="H54" s="214"/>
      <c r="I54" s="422"/>
      <c r="J54" s="409"/>
      <c r="K54" s="419"/>
      <c r="L54" s="422"/>
      <c r="M54" s="417"/>
      <c r="N54" s="416"/>
      <c r="O54" s="415"/>
      <c r="P54" s="414"/>
      <c r="Q54" s="413">
        <f t="shared" si="3"/>
        <v>0</v>
      </c>
      <c r="R54" s="412">
        <f t="shared" si="4"/>
        <v>20</v>
      </c>
    </row>
    <row r="55" spans="1:19" ht="15.75" thickBot="1" x14ac:dyDescent="0.3">
      <c r="A55" s="41"/>
      <c r="B55" s="67"/>
      <c r="C55" s="51"/>
      <c r="D55" s="87"/>
      <c r="E55" s="214"/>
      <c r="F55" s="423"/>
      <c r="G55" s="420"/>
      <c r="H55" s="214"/>
      <c r="I55" s="424"/>
      <c r="J55" s="409"/>
      <c r="K55" s="419"/>
      <c r="L55" s="424"/>
      <c r="M55" s="417"/>
      <c r="N55" s="416"/>
      <c r="O55" s="415"/>
      <c r="P55" s="414"/>
      <c r="Q55" s="413">
        <f t="shared" si="3"/>
        <v>0</v>
      </c>
      <c r="R55" s="412">
        <f t="shared" si="4"/>
        <v>20</v>
      </c>
    </row>
    <row r="56" spans="1:19" ht="15.75" thickBot="1" x14ac:dyDescent="0.3">
      <c r="A56" s="237"/>
      <c r="B56" s="236"/>
      <c r="C56" s="235"/>
      <c r="D56" s="233"/>
      <c r="E56" s="214"/>
      <c r="F56" s="423"/>
      <c r="G56" s="420"/>
      <c r="H56" s="214"/>
      <c r="I56" s="422"/>
      <c r="J56" s="409"/>
      <c r="K56" s="419"/>
      <c r="L56" s="422"/>
      <c r="M56" s="417"/>
      <c r="N56" s="416"/>
      <c r="O56" s="415"/>
      <c r="P56" s="414"/>
      <c r="Q56" s="413">
        <f t="shared" si="3"/>
        <v>0</v>
      </c>
      <c r="R56" s="412">
        <f t="shared" si="4"/>
        <v>20</v>
      </c>
    </row>
    <row r="57" spans="1:19" ht="15.75" thickBot="1" x14ac:dyDescent="0.3">
      <c r="A57" s="237"/>
      <c r="B57" s="236"/>
      <c r="C57" s="235"/>
      <c r="D57" s="233"/>
      <c r="E57" s="214"/>
      <c r="F57" s="421"/>
      <c r="G57" s="420"/>
      <c r="H57" s="214"/>
      <c r="I57" s="418"/>
      <c r="J57" s="409"/>
      <c r="K57" s="419"/>
      <c r="L57" s="418"/>
      <c r="M57" s="417"/>
      <c r="N57" s="416"/>
      <c r="O57" s="415"/>
      <c r="P57" s="414"/>
      <c r="Q57" s="413">
        <f t="shared" si="3"/>
        <v>0</v>
      </c>
      <c r="R57" s="412">
        <f t="shared" si="4"/>
        <v>20</v>
      </c>
    </row>
    <row r="58" spans="1:19" ht="15.75" thickBot="1" x14ac:dyDescent="0.3">
      <c r="A58" s="53"/>
      <c r="B58" s="62"/>
      <c r="C58" s="50"/>
      <c r="D58" s="61"/>
      <c r="E58" s="214"/>
      <c r="F58" s="421"/>
      <c r="G58" s="420"/>
      <c r="H58" s="214"/>
      <c r="I58" s="418"/>
      <c r="J58" s="409"/>
      <c r="K58" s="419"/>
      <c r="L58" s="418"/>
      <c r="M58" s="417"/>
      <c r="N58" s="416"/>
      <c r="O58" s="415"/>
      <c r="P58" s="414"/>
      <c r="Q58" s="413">
        <f t="shared" si="3"/>
        <v>0</v>
      </c>
      <c r="R58" s="412">
        <f t="shared" si="4"/>
        <v>20</v>
      </c>
    </row>
    <row r="59" spans="1:19" ht="15.75" thickBot="1" x14ac:dyDescent="0.3">
      <c r="A59" s="206"/>
      <c r="B59" s="205"/>
      <c r="C59" s="204"/>
      <c r="D59" s="203"/>
      <c r="E59" s="202"/>
      <c r="F59" s="411"/>
      <c r="G59" s="410"/>
      <c r="H59" s="202"/>
      <c r="I59" s="407"/>
      <c r="J59" s="409"/>
      <c r="K59" s="408"/>
      <c r="L59" s="407"/>
      <c r="M59" s="406"/>
      <c r="N59" s="405"/>
      <c r="O59" s="404"/>
      <c r="P59" s="403"/>
      <c r="Q59" s="402"/>
      <c r="R59" s="401"/>
    </row>
    <row r="60" spans="1:19" x14ac:dyDescent="0.25">
      <c r="G60" s="194"/>
      <c r="J60" s="194"/>
      <c r="O60" s="194"/>
      <c r="P60" s="194"/>
      <c r="Q60" s="194"/>
      <c r="R60" s="332"/>
    </row>
  </sheetData>
  <sortState ref="A8:Q28">
    <sortCondition descending="1" ref="Q8:Q28"/>
  </sortState>
  <mergeCells count="8">
    <mergeCell ref="A1:R2"/>
    <mergeCell ref="A3:R3"/>
    <mergeCell ref="A4:R4"/>
    <mergeCell ref="A5:R5"/>
    <mergeCell ref="E7:G7"/>
    <mergeCell ref="H7:J7"/>
    <mergeCell ref="K7:M7"/>
    <mergeCell ref="N7:P7"/>
  </mergeCells>
  <pageMargins left="0.7" right="0.7" top="0.78740157499999996" bottom="0.78740157499999996" header="0.3" footer="0.3"/>
  <pageSetup paperSize="9" scale="5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"/>
  <sheetViews>
    <sheetView topLeftCell="A10" workbookViewId="0">
      <selection activeCell="F38" sqref="F38"/>
    </sheetView>
  </sheetViews>
  <sheetFormatPr defaultRowHeight="15" x14ac:dyDescent="0.25"/>
  <cols>
    <col min="1" max="1" width="11.28515625" customWidth="1"/>
    <col min="2" max="2" width="47.7109375" customWidth="1"/>
    <col min="3" max="3" width="17.140625" customWidth="1"/>
  </cols>
  <sheetData>
    <row r="1" spans="1:9" ht="23.25" x14ac:dyDescent="0.35">
      <c r="A1" s="1011" t="s">
        <v>86</v>
      </c>
      <c r="B1" s="1011"/>
      <c r="C1" s="1011"/>
      <c r="D1" s="937"/>
      <c r="E1" s="937"/>
      <c r="F1" s="937"/>
      <c r="G1" s="937"/>
      <c r="H1" s="937"/>
      <c r="I1" s="937"/>
    </row>
    <row r="2" spans="1:9" x14ac:dyDescent="0.25">
      <c r="B2" s="1"/>
    </row>
    <row r="3" spans="1:9" ht="15.75" x14ac:dyDescent="0.25">
      <c r="A3" s="1044" t="s">
        <v>176</v>
      </c>
      <c r="B3" s="1044"/>
      <c r="C3" s="681"/>
      <c r="G3" s="154"/>
      <c r="H3" s="154"/>
    </row>
    <row r="5" spans="1:9" ht="15.75" x14ac:dyDescent="0.25">
      <c r="B5" s="938" t="s">
        <v>177</v>
      </c>
    </row>
    <row r="7" spans="1:9" ht="15.75" x14ac:dyDescent="0.25">
      <c r="B7" s="152"/>
      <c r="C7" s="939"/>
      <c r="F7" s="1"/>
    </row>
    <row r="8" spans="1:9" ht="15.75" x14ac:dyDescent="0.25">
      <c r="B8" s="940" t="s">
        <v>178</v>
      </c>
      <c r="C8" s="939"/>
      <c r="F8" s="1"/>
    </row>
    <row r="9" spans="1:9" ht="16.5" thickBot="1" x14ac:dyDescent="0.3">
      <c r="B9" s="152"/>
      <c r="F9" s="1"/>
    </row>
    <row r="10" spans="1:9" ht="15.75" thickTop="1" x14ac:dyDescent="0.25">
      <c r="A10" s="1036" t="s">
        <v>7</v>
      </c>
      <c r="B10" s="1045" t="s">
        <v>4</v>
      </c>
      <c r="C10" s="1042" t="s">
        <v>54</v>
      </c>
      <c r="D10" s="169"/>
      <c r="E10" s="169"/>
      <c r="F10" s="941"/>
    </row>
    <row r="11" spans="1:9" x14ac:dyDescent="0.25">
      <c r="A11" s="1037"/>
      <c r="B11" s="1046"/>
      <c r="C11" s="1043"/>
      <c r="D11" s="169"/>
      <c r="E11" s="169"/>
      <c r="F11" s="1035"/>
    </row>
    <row r="12" spans="1:9" ht="15.75" thickBot="1" x14ac:dyDescent="0.3">
      <c r="A12" s="1038"/>
      <c r="B12" s="1047"/>
      <c r="C12" s="1043"/>
      <c r="D12" s="941"/>
      <c r="E12" s="941"/>
      <c r="F12" s="1035"/>
    </row>
    <row r="13" spans="1:9" ht="15.75" x14ac:dyDescent="0.25">
      <c r="A13" s="942">
        <v>1</v>
      </c>
      <c r="B13" s="970" t="s">
        <v>32</v>
      </c>
      <c r="C13" s="943">
        <v>607</v>
      </c>
      <c r="D13" s="944"/>
      <c r="E13" s="945"/>
      <c r="F13" s="946"/>
    </row>
    <row r="14" spans="1:9" ht="15.75" x14ac:dyDescent="0.25">
      <c r="A14" s="947">
        <v>2</v>
      </c>
      <c r="B14" s="971" t="s">
        <v>134</v>
      </c>
      <c r="C14" s="949">
        <v>584</v>
      </c>
      <c r="D14" s="944"/>
      <c r="E14" s="945"/>
      <c r="F14" s="946"/>
    </row>
    <row r="15" spans="1:9" ht="15.75" x14ac:dyDescent="0.25">
      <c r="A15" s="947">
        <v>3</v>
      </c>
      <c r="B15" s="798" t="s">
        <v>123</v>
      </c>
      <c r="C15" s="949">
        <v>555</v>
      </c>
      <c r="D15" s="944"/>
      <c r="E15" s="945"/>
      <c r="F15" s="946"/>
    </row>
    <row r="16" spans="1:9" ht="15.75" x14ac:dyDescent="0.25">
      <c r="A16" s="947">
        <v>4</v>
      </c>
      <c r="B16" s="972" t="s">
        <v>180</v>
      </c>
      <c r="C16" s="949">
        <v>524</v>
      </c>
      <c r="D16" s="944"/>
      <c r="E16" s="973"/>
      <c r="F16" s="946"/>
    </row>
    <row r="17" spans="1:6" ht="15.75" x14ac:dyDescent="0.25">
      <c r="A17" s="947">
        <v>5</v>
      </c>
      <c r="B17" s="483" t="s">
        <v>99</v>
      </c>
      <c r="C17" s="949">
        <v>483</v>
      </c>
      <c r="D17" s="944"/>
      <c r="E17" s="945"/>
      <c r="F17" s="946"/>
    </row>
    <row r="18" spans="1:6" ht="15.75" x14ac:dyDescent="0.25">
      <c r="A18" s="947">
        <v>6</v>
      </c>
      <c r="B18" s="950"/>
      <c r="C18" s="949"/>
      <c r="D18" s="944"/>
      <c r="E18" s="945"/>
      <c r="F18" s="946"/>
    </row>
    <row r="19" spans="1:6" ht="15.75" x14ac:dyDescent="0.25">
      <c r="A19" s="947">
        <v>7</v>
      </c>
      <c r="B19" s="950"/>
      <c r="C19" s="949"/>
      <c r="D19" s="944"/>
      <c r="E19" s="945"/>
      <c r="F19" s="946"/>
    </row>
    <row r="20" spans="1:6" ht="15.75" x14ac:dyDescent="0.25">
      <c r="A20" s="947">
        <v>8</v>
      </c>
      <c r="B20" s="951"/>
      <c r="C20" s="949"/>
      <c r="D20" s="944"/>
      <c r="E20" s="945"/>
      <c r="F20" s="946"/>
    </row>
    <row r="21" spans="1:6" ht="15.75" x14ac:dyDescent="0.25">
      <c r="A21" s="947">
        <v>9</v>
      </c>
      <c r="B21" s="950"/>
      <c r="C21" s="949"/>
      <c r="D21" s="944"/>
      <c r="E21" s="945"/>
      <c r="F21" s="946"/>
    </row>
    <row r="22" spans="1:6" ht="15.75" x14ac:dyDescent="0.25">
      <c r="A22" s="947">
        <v>10</v>
      </c>
      <c r="B22" s="950"/>
      <c r="C22" s="949"/>
      <c r="D22" s="944"/>
      <c r="E22" s="945"/>
      <c r="F22" s="946"/>
    </row>
    <row r="23" spans="1:6" ht="15.75" x14ac:dyDescent="0.25">
      <c r="A23" s="947">
        <v>11</v>
      </c>
      <c r="B23" s="950"/>
      <c r="C23" s="949"/>
      <c r="D23" s="944"/>
      <c r="E23" s="945"/>
      <c r="F23" s="946"/>
    </row>
    <row r="24" spans="1:6" ht="15.75" x14ac:dyDescent="0.25">
      <c r="A24" s="947">
        <v>12</v>
      </c>
      <c r="B24" s="950"/>
      <c r="C24" s="949"/>
      <c r="D24" s="944"/>
      <c r="E24" s="945"/>
      <c r="F24" s="946"/>
    </row>
    <row r="25" spans="1:6" ht="15.75" x14ac:dyDescent="0.25">
      <c r="A25" s="947">
        <v>13</v>
      </c>
      <c r="B25" s="952"/>
      <c r="C25" s="949"/>
      <c r="D25" s="944"/>
      <c r="E25" s="945"/>
      <c r="F25" s="946"/>
    </row>
    <row r="26" spans="1:6" ht="15.75" x14ac:dyDescent="0.25">
      <c r="A26" s="947">
        <v>14</v>
      </c>
      <c r="B26" s="950"/>
      <c r="C26" s="949"/>
      <c r="D26" s="944"/>
      <c r="E26" s="945"/>
      <c r="F26" s="946"/>
    </row>
    <row r="27" spans="1:6" ht="16.5" thickBot="1" x14ac:dyDescent="0.3">
      <c r="A27" s="953">
        <v>15</v>
      </c>
      <c r="B27" s="954"/>
      <c r="C27" s="955"/>
      <c r="D27" s="944"/>
      <c r="E27" s="945"/>
      <c r="F27" s="946"/>
    </row>
    <row r="28" spans="1:6" ht="15.75" thickTop="1" x14ac:dyDescent="0.25">
      <c r="A28" s="956"/>
      <c r="B28" s="957"/>
      <c r="C28" s="958"/>
      <c r="D28" s="959"/>
      <c r="E28" s="960"/>
      <c r="F28" s="961"/>
    </row>
    <row r="29" spans="1:6" ht="15.75" x14ac:dyDescent="0.25">
      <c r="A29" s="956"/>
      <c r="B29" s="962" t="s">
        <v>179</v>
      </c>
      <c r="C29" s="958"/>
      <c r="D29" s="959"/>
      <c r="E29" s="960"/>
      <c r="F29" s="961"/>
    </row>
    <row r="30" spans="1:6" ht="17.25" customHeight="1" thickBot="1" x14ac:dyDescent="0.4">
      <c r="A30" s="1011"/>
      <c r="B30" s="1011"/>
      <c r="C30" s="1011"/>
      <c r="D30" s="959"/>
      <c r="E30" s="960"/>
      <c r="F30" s="961"/>
    </row>
    <row r="31" spans="1:6" ht="17.25" customHeight="1" thickTop="1" x14ac:dyDescent="0.25">
      <c r="A31" s="1036" t="s">
        <v>7</v>
      </c>
      <c r="B31" s="1039" t="s">
        <v>4</v>
      </c>
      <c r="C31" s="1042" t="s">
        <v>54</v>
      </c>
      <c r="D31" s="959"/>
      <c r="E31" s="960"/>
      <c r="F31" s="961"/>
    </row>
    <row r="32" spans="1:6" ht="17.25" customHeight="1" x14ac:dyDescent="0.25">
      <c r="A32" s="1037"/>
      <c r="B32" s="1040"/>
      <c r="C32" s="1043"/>
      <c r="D32" s="959"/>
      <c r="E32" s="960"/>
      <c r="F32" s="961"/>
    </row>
    <row r="33" spans="1:6" ht="15.75" thickBot="1" x14ac:dyDescent="0.3">
      <c r="A33" s="1038"/>
      <c r="B33" s="1041"/>
      <c r="C33" s="1043"/>
    </row>
    <row r="34" spans="1:6" ht="15.75" x14ac:dyDescent="0.25">
      <c r="A34" s="942">
        <v>1</v>
      </c>
      <c r="B34" s="502" t="s">
        <v>31</v>
      </c>
      <c r="C34" s="943">
        <v>724.5</v>
      </c>
    </row>
    <row r="35" spans="1:6" ht="15.75" x14ac:dyDescent="0.25">
      <c r="A35" s="947">
        <v>2</v>
      </c>
      <c r="B35" s="974" t="s">
        <v>23</v>
      </c>
      <c r="C35" s="949">
        <v>710</v>
      </c>
    </row>
    <row r="36" spans="1:6" ht="15.75" x14ac:dyDescent="0.25">
      <c r="A36" s="964">
        <v>3</v>
      </c>
      <c r="B36" s="975" t="s">
        <v>99</v>
      </c>
      <c r="C36" s="949">
        <v>591.5</v>
      </c>
    </row>
    <row r="37" spans="1:6" ht="15.75" x14ac:dyDescent="0.25">
      <c r="A37" s="965">
        <v>4</v>
      </c>
      <c r="B37" s="486" t="s">
        <v>154</v>
      </c>
      <c r="C37" s="966">
        <v>558</v>
      </c>
    </row>
    <row r="38" spans="1:6" ht="15.75" x14ac:dyDescent="0.25">
      <c r="A38" s="947">
        <v>5</v>
      </c>
      <c r="B38" s="654" t="s">
        <v>107</v>
      </c>
      <c r="C38" s="949">
        <v>541</v>
      </c>
      <c r="F38" s="746"/>
    </row>
    <row r="39" spans="1:6" ht="15.75" x14ac:dyDescent="0.25">
      <c r="A39" s="965">
        <v>6</v>
      </c>
      <c r="B39" s="639" t="s">
        <v>163</v>
      </c>
      <c r="C39" s="949">
        <v>509</v>
      </c>
    </row>
    <row r="40" spans="1:6" ht="15.75" x14ac:dyDescent="0.25">
      <c r="A40" s="947">
        <v>7</v>
      </c>
      <c r="B40" s="491" t="s">
        <v>142</v>
      </c>
      <c r="C40" s="949">
        <v>508.5</v>
      </c>
    </row>
    <row r="41" spans="1:6" ht="15.75" x14ac:dyDescent="0.25">
      <c r="A41" s="947">
        <v>8</v>
      </c>
      <c r="B41" s="495" t="s">
        <v>165</v>
      </c>
      <c r="C41" s="949">
        <v>477</v>
      </c>
    </row>
    <row r="42" spans="1:6" ht="15.75" x14ac:dyDescent="0.25">
      <c r="A42" s="964">
        <v>9</v>
      </c>
      <c r="B42" s="486" t="s">
        <v>95</v>
      </c>
      <c r="C42" s="949">
        <v>475</v>
      </c>
    </row>
    <row r="43" spans="1:6" ht="15.75" x14ac:dyDescent="0.25">
      <c r="A43" s="965">
        <v>10</v>
      </c>
      <c r="B43" s="950"/>
      <c r="C43" s="949"/>
    </row>
    <row r="44" spans="1:6" ht="15.75" x14ac:dyDescent="0.25">
      <c r="A44" s="947">
        <v>11</v>
      </c>
      <c r="B44" s="967"/>
      <c r="C44" s="949"/>
      <c r="E44" s="31"/>
    </row>
    <row r="45" spans="1:6" ht="15.75" x14ac:dyDescent="0.25">
      <c r="A45" s="947">
        <v>12</v>
      </c>
      <c r="B45" s="950"/>
      <c r="C45" s="949"/>
    </row>
    <row r="46" spans="1:6" ht="15.75" x14ac:dyDescent="0.25">
      <c r="A46" s="964">
        <v>13</v>
      </c>
      <c r="B46" s="963"/>
      <c r="C46" s="949"/>
    </row>
    <row r="47" spans="1:6" ht="15.75" x14ac:dyDescent="0.25">
      <c r="A47" s="968">
        <v>14</v>
      </c>
      <c r="B47" s="963"/>
      <c r="C47" s="949"/>
    </row>
    <row r="48" spans="1:6" ht="15.75" x14ac:dyDescent="0.25">
      <c r="A48" s="965">
        <v>15</v>
      </c>
      <c r="B48" s="948"/>
      <c r="C48" s="949"/>
    </row>
    <row r="49" spans="1:3" ht="16.5" thickBot="1" x14ac:dyDescent="0.3">
      <c r="A49" s="953">
        <v>16</v>
      </c>
      <c r="B49" s="969"/>
      <c r="C49" s="955"/>
    </row>
    <row r="50" spans="1:3" ht="15.75" thickTop="1" x14ac:dyDescent="0.25"/>
  </sheetData>
  <sortState ref="B34:C42">
    <sortCondition descending="1" ref="C34:C42"/>
  </sortState>
  <mergeCells count="10">
    <mergeCell ref="A1:C1"/>
    <mergeCell ref="A3:B3"/>
    <mergeCell ref="A10:A12"/>
    <mergeCell ref="B10:B12"/>
    <mergeCell ref="C10:C12"/>
    <mergeCell ref="F11:F12"/>
    <mergeCell ref="A30:C30"/>
    <mergeCell ref="A31:A33"/>
    <mergeCell ref="B31:B33"/>
    <mergeCell ref="C31:C33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9</vt:i4>
      </vt:variant>
    </vt:vector>
  </HeadingPairs>
  <TitlesOfParts>
    <vt:vector size="22" baseType="lpstr">
      <vt:lpstr>shyb</vt:lpstr>
      <vt:lpstr>tlak</vt:lpstr>
      <vt:lpstr>trojskok</vt:lpstr>
      <vt:lpstr>vznos</vt:lpstr>
      <vt:lpstr>V. listina chlapci</vt:lpstr>
      <vt:lpstr>Výsledky chlapci</vt:lpstr>
      <vt:lpstr>hod</vt:lpstr>
      <vt:lpstr>šplh</vt:lpstr>
      <vt:lpstr>trojskoky</vt:lpstr>
      <vt:lpstr>l-s</vt:lpstr>
      <vt:lpstr>V.listina dívky</vt:lpstr>
      <vt:lpstr>Výsledky dívky</vt:lpstr>
      <vt:lpstr>družstva</vt:lpstr>
      <vt:lpstr>družstva!Oblast_tisku</vt:lpstr>
      <vt:lpstr>hod!Oblast_tisku</vt:lpstr>
      <vt:lpstr>'l-s'!Oblast_tisku</vt:lpstr>
      <vt:lpstr>shyb!Oblast_tisku</vt:lpstr>
      <vt:lpstr>šplh!Oblast_tisku</vt:lpstr>
      <vt:lpstr>tlak!Oblast_tisku</vt:lpstr>
      <vt:lpstr>trojskok!Oblast_tisku</vt:lpstr>
      <vt:lpstr>trojskoky!Oblast_tisku</vt:lpstr>
      <vt:lpstr>vznos!Oblast_tisku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2015-04-02T11:37:12Z</dcterms:modified>
</cp:coreProperties>
</file>