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tabRatio="874" firstSheet="2" activeTab="13"/>
  </bookViews>
  <sheets>
    <sheet name="shyb" sheetId="1" r:id="rId1"/>
    <sheet name="tlak" sheetId="2" r:id="rId2"/>
    <sheet name="trojskok" sheetId="3" r:id="rId3"/>
    <sheet name="vznos" sheetId="5" r:id="rId4"/>
    <sheet name="hod" sheetId="7" r:id="rId5"/>
    <sheet name="šplh" sheetId="8" r:id="rId6"/>
    <sheet name="trojskoky" sheetId="9" r:id="rId7"/>
    <sheet name="l-s" sheetId="10" r:id="rId8"/>
    <sheet name="V.listina dívky" sheetId="12" r:id="rId9"/>
    <sheet name="V. listina chlapci" sheetId="13" r:id="rId10"/>
    <sheet name="Výsledky dívky" sheetId="15" r:id="rId11"/>
    <sheet name="Výsledky chlapci" sheetId="16" r:id="rId12"/>
    <sheet name="Výsledky dívky s družstvy" sheetId="17" r:id="rId13"/>
    <sheet name="Výsledky chlapci s družstvy" sheetId="18" r:id="rId14"/>
    <sheet name="družstva" sheetId="14" r:id="rId15"/>
  </sheets>
  <definedNames>
    <definedName name="_xlnm._FilterDatabase" localSheetId="1" hidden="1">tlak!$A$6:$F$25</definedName>
    <definedName name="_xlnm.Print_Area" localSheetId="14">družstva!$A$1:$C$30</definedName>
    <definedName name="_xlnm.Print_Area" localSheetId="4">hod!$A$1:$I$56</definedName>
    <definedName name="_xlnm.Print_Area" localSheetId="7">'l-s'!$A$1:$G$57</definedName>
    <definedName name="_xlnm.Print_Area" localSheetId="0">shyb!$A$1:$G$65</definedName>
    <definedName name="_xlnm.Print_Area" localSheetId="5">šplh!$A$1:$H$57</definedName>
    <definedName name="_xlnm.Print_Area" localSheetId="1">tlak!$A$1:$G$65</definedName>
    <definedName name="_xlnm.Print_Area" localSheetId="2">trojskok!$A$1:$I$65</definedName>
    <definedName name="_xlnm.Print_Area" localSheetId="6">trojskoky!$A$1:$I$56</definedName>
    <definedName name="_xlnm.Print_Area" localSheetId="3">vznos!$A$1:$G$65</definedName>
  </definedNames>
  <calcPr calcId="145621"/>
</workbook>
</file>

<file path=xl/calcChain.xml><?xml version="1.0" encoding="utf-8"?>
<calcChain xmlns="http://schemas.openxmlformats.org/spreadsheetml/2006/main">
  <c r="P15" i="15" l="1"/>
  <c r="P16" i="15"/>
  <c r="P14" i="15"/>
  <c r="P17" i="15"/>
  <c r="P18" i="15"/>
  <c r="P9" i="15"/>
  <c r="P13" i="15"/>
  <c r="P12" i="15"/>
  <c r="P10" i="15"/>
  <c r="P11" i="15"/>
  <c r="M15" i="15"/>
  <c r="M16" i="15"/>
  <c r="M14" i="15"/>
  <c r="M17" i="15"/>
  <c r="M18" i="15"/>
  <c r="M9" i="15"/>
  <c r="M13" i="15"/>
  <c r="M12" i="15"/>
  <c r="M10" i="15"/>
  <c r="M11" i="15"/>
  <c r="J15" i="15"/>
  <c r="J16" i="15"/>
  <c r="J14" i="15"/>
  <c r="J17" i="15"/>
  <c r="J18" i="15"/>
  <c r="J9" i="15"/>
  <c r="J13" i="15"/>
  <c r="J12" i="15"/>
  <c r="J10" i="15"/>
  <c r="J11" i="15"/>
  <c r="G15" i="15"/>
  <c r="G16" i="15"/>
  <c r="G14" i="15"/>
  <c r="G17" i="15"/>
  <c r="G18" i="15"/>
  <c r="G9" i="15"/>
  <c r="G13" i="15"/>
  <c r="G12" i="15"/>
  <c r="G10" i="15"/>
  <c r="G11" i="15"/>
  <c r="N10" i="13"/>
  <c r="N11" i="13"/>
  <c r="N12" i="13"/>
  <c r="N13" i="13"/>
  <c r="N14" i="13"/>
  <c r="N15" i="13"/>
  <c r="N16" i="13"/>
  <c r="N17" i="13"/>
  <c r="N18" i="13"/>
  <c r="N19" i="13"/>
  <c r="N21" i="13"/>
  <c r="N22" i="13"/>
  <c r="N23" i="13"/>
  <c r="N24" i="13"/>
  <c r="N25" i="13"/>
  <c r="N26" i="13"/>
  <c r="N27" i="13"/>
  <c r="N9" i="13"/>
  <c r="R27" i="18"/>
  <c r="R26" i="18"/>
  <c r="R25" i="18"/>
  <c r="R24" i="18"/>
  <c r="R23" i="18"/>
  <c r="R22" i="18"/>
  <c r="R21" i="18"/>
  <c r="R18" i="18"/>
  <c r="R17" i="18"/>
  <c r="R16" i="18"/>
  <c r="R15" i="18"/>
  <c r="R14" i="18"/>
  <c r="R13" i="18"/>
  <c r="R19" i="18"/>
  <c r="R12" i="18"/>
  <c r="R11" i="18"/>
  <c r="R10" i="18"/>
  <c r="R9" i="18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9" i="16"/>
  <c r="O35" i="18"/>
  <c r="L35" i="18"/>
  <c r="Q35" i="18" s="1"/>
  <c r="F35" i="18"/>
  <c r="O34" i="18"/>
  <c r="L34" i="18"/>
  <c r="Q34" i="18" s="1"/>
  <c r="F34" i="18"/>
  <c r="O33" i="18"/>
  <c r="Q33" i="18" s="1"/>
  <c r="L33" i="18"/>
  <c r="F33" i="18"/>
  <c r="F28" i="1"/>
  <c r="F27" i="1"/>
  <c r="F26" i="1"/>
  <c r="J28" i="3"/>
  <c r="H28" i="3"/>
  <c r="J27" i="3"/>
  <c r="J26" i="3"/>
  <c r="O35" i="16"/>
  <c r="O34" i="16"/>
  <c r="O33" i="16"/>
  <c r="L35" i="16"/>
  <c r="L34" i="16"/>
  <c r="Q34" i="16" s="1"/>
  <c r="L33" i="16"/>
  <c r="Q35" i="16"/>
  <c r="Q33" i="16"/>
  <c r="M36" i="13"/>
  <c r="M35" i="13"/>
  <c r="L35" i="13"/>
  <c r="J35" i="13"/>
  <c r="F35" i="13"/>
  <c r="M34" i="13"/>
  <c r="L34" i="13"/>
  <c r="J34" i="13"/>
  <c r="F34" i="13"/>
  <c r="L33" i="13"/>
  <c r="J33" i="13"/>
  <c r="F33" i="13"/>
  <c r="M33" i="13" s="1"/>
  <c r="O33" i="13" s="1"/>
  <c r="J22" i="16"/>
  <c r="J24" i="16"/>
  <c r="J23" i="16"/>
  <c r="J16" i="16"/>
  <c r="J26" i="16"/>
  <c r="J17" i="16"/>
  <c r="J25" i="16"/>
  <c r="J9" i="16"/>
  <c r="J13" i="16"/>
  <c r="J12" i="16"/>
  <c r="J27" i="16"/>
  <c r="J15" i="16"/>
  <c r="J20" i="16"/>
  <c r="J21" i="16"/>
  <c r="J19" i="16"/>
  <c r="J14" i="16"/>
  <c r="J10" i="16"/>
  <c r="J11" i="16"/>
  <c r="J18" i="16"/>
  <c r="O11" i="16"/>
  <c r="P25" i="16" s="1"/>
  <c r="O10" i="16"/>
  <c r="O14" i="16"/>
  <c r="O19" i="16"/>
  <c r="P19" i="16" s="1"/>
  <c r="O21" i="16"/>
  <c r="O20" i="16"/>
  <c r="O15" i="16"/>
  <c r="P15" i="16" s="1"/>
  <c r="O12" i="16"/>
  <c r="O13" i="16"/>
  <c r="O9" i="16"/>
  <c r="P27" i="16" s="1"/>
  <c r="O25" i="16"/>
  <c r="O17" i="16"/>
  <c r="O26" i="16"/>
  <c r="O16" i="16"/>
  <c r="P16" i="16" s="1"/>
  <c r="O23" i="16"/>
  <c r="P23" i="16" s="1"/>
  <c r="O24" i="16"/>
  <c r="O22" i="16"/>
  <c r="P22" i="16" s="1"/>
  <c r="O18" i="16"/>
  <c r="P18" i="16" s="1"/>
  <c r="L11" i="16"/>
  <c r="L10" i="16"/>
  <c r="L14" i="16"/>
  <c r="M10" i="16" s="1"/>
  <c r="L19" i="16"/>
  <c r="L21" i="16"/>
  <c r="L20" i="16"/>
  <c r="M20" i="16" s="1"/>
  <c r="L15" i="16"/>
  <c r="L12" i="16"/>
  <c r="L13" i="16"/>
  <c r="L9" i="16"/>
  <c r="M27" i="16" s="1"/>
  <c r="L25" i="16"/>
  <c r="M25" i="16" s="1"/>
  <c r="L17" i="16"/>
  <c r="L26" i="16"/>
  <c r="M26" i="16" s="1"/>
  <c r="L16" i="16"/>
  <c r="M16" i="16" s="1"/>
  <c r="L23" i="16"/>
  <c r="M23" i="16" s="1"/>
  <c r="L24" i="16"/>
  <c r="L22" i="16"/>
  <c r="M22" i="16" s="1"/>
  <c r="L18" i="16"/>
  <c r="M18" i="16" s="1"/>
  <c r="F11" i="16"/>
  <c r="G23" i="16" s="1"/>
  <c r="F10" i="16"/>
  <c r="G10" i="16" s="1"/>
  <c r="F14" i="16"/>
  <c r="F19" i="16"/>
  <c r="G19" i="16" s="1"/>
  <c r="F21" i="16"/>
  <c r="G21" i="16" s="1"/>
  <c r="F20" i="16"/>
  <c r="G20" i="16" s="1"/>
  <c r="F15" i="16"/>
  <c r="F12" i="16"/>
  <c r="G12" i="16" s="1"/>
  <c r="F13" i="16"/>
  <c r="G13" i="16" s="1"/>
  <c r="F9" i="16"/>
  <c r="F25" i="16"/>
  <c r="F17" i="16"/>
  <c r="G17" i="16" s="1"/>
  <c r="F26" i="16"/>
  <c r="G26" i="16" s="1"/>
  <c r="F16" i="16"/>
  <c r="F23" i="16"/>
  <c r="F24" i="16"/>
  <c r="G24" i="16" s="1"/>
  <c r="F22" i="16"/>
  <c r="G22" i="16" s="1"/>
  <c r="F18" i="16"/>
  <c r="L27" i="13"/>
  <c r="L26" i="13"/>
  <c r="L25" i="13"/>
  <c r="L24" i="13"/>
  <c r="L23" i="13"/>
  <c r="L22" i="13"/>
  <c r="L21" i="13"/>
  <c r="L19" i="13"/>
  <c r="L18" i="13"/>
  <c r="L17" i="13"/>
  <c r="L16" i="13"/>
  <c r="L15" i="13"/>
  <c r="L14" i="13"/>
  <c r="L13" i="13"/>
  <c r="L12" i="13"/>
  <c r="L11" i="13"/>
  <c r="L10" i="13"/>
  <c r="L9" i="13"/>
  <c r="O9" i="18"/>
  <c r="O10" i="18"/>
  <c r="O11" i="18"/>
  <c r="O12" i="18"/>
  <c r="O13" i="18"/>
  <c r="O14" i="18"/>
  <c r="O15" i="18"/>
  <c r="O16" i="18"/>
  <c r="O17" i="18"/>
  <c r="O18" i="18"/>
  <c r="O19" i="18"/>
  <c r="O21" i="18"/>
  <c r="O22" i="18"/>
  <c r="O23" i="18"/>
  <c r="O24" i="18"/>
  <c r="O25" i="18"/>
  <c r="O26" i="18"/>
  <c r="O27" i="18"/>
  <c r="J27" i="13"/>
  <c r="J26" i="13"/>
  <c r="J25" i="13"/>
  <c r="J24" i="13"/>
  <c r="J23" i="13"/>
  <c r="J22" i="13"/>
  <c r="J21" i="13"/>
  <c r="J19" i="13"/>
  <c r="J18" i="13"/>
  <c r="J17" i="13"/>
  <c r="J16" i="13"/>
  <c r="J15" i="13"/>
  <c r="J14" i="13"/>
  <c r="J13" i="13"/>
  <c r="J12" i="13"/>
  <c r="J11" i="13"/>
  <c r="J10" i="13"/>
  <c r="J9" i="13"/>
  <c r="F27" i="13"/>
  <c r="F26" i="13"/>
  <c r="F25" i="13"/>
  <c r="F24" i="13"/>
  <c r="F23" i="13"/>
  <c r="F22" i="13"/>
  <c r="F21" i="13"/>
  <c r="F19" i="13"/>
  <c r="F18" i="13"/>
  <c r="F17" i="13"/>
  <c r="F16" i="13"/>
  <c r="F15" i="13"/>
  <c r="F14" i="13"/>
  <c r="F13" i="13"/>
  <c r="F12" i="13"/>
  <c r="F11" i="13"/>
  <c r="F10" i="13"/>
  <c r="F9" i="13"/>
  <c r="G15" i="16" l="1"/>
  <c r="G16" i="16"/>
  <c r="M13" i="16"/>
  <c r="P9" i="16"/>
  <c r="G27" i="16"/>
  <c r="M24" i="16"/>
  <c r="G11" i="16"/>
  <c r="G14" i="16"/>
  <c r="G9" i="16"/>
  <c r="P14" i="16"/>
  <c r="P24" i="16"/>
  <c r="G18" i="16"/>
  <c r="G25" i="16"/>
  <c r="M19" i="16"/>
  <c r="P26" i="16"/>
  <c r="S33" i="18"/>
  <c r="P11" i="16"/>
  <c r="P21" i="16"/>
  <c r="P12" i="16"/>
  <c r="P17" i="16"/>
  <c r="P10" i="16"/>
  <c r="P20" i="16"/>
  <c r="P13" i="16"/>
  <c r="M11" i="16"/>
  <c r="M21" i="16"/>
  <c r="M12" i="16"/>
  <c r="M17" i="16"/>
  <c r="M14" i="16"/>
  <c r="M15" i="16"/>
  <c r="M9" i="16"/>
  <c r="F28" i="5"/>
  <c r="F27" i="5"/>
  <c r="F26" i="5"/>
  <c r="J7" i="3"/>
  <c r="J6" i="3"/>
  <c r="F28" i="2" l="1"/>
  <c r="F27" i="2"/>
  <c r="F26" i="2"/>
  <c r="I12" i="8"/>
  <c r="G12" i="8"/>
  <c r="I13" i="8"/>
  <c r="G13" i="8"/>
  <c r="I16" i="8"/>
  <c r="I15" i="8"/>
  <c r="G15" i="8"/>
  <c r="I14" i="8"/>
  <c r="G14" i="8"/>
  <c r="I11" i="8"/>
  <c r="I10" i="8"/>
  <c r="I9" i="8"/>
  <c r="G9" i="8"/>
  <c r="I8" i="8"/>
  <c r="I7" i="8"/>
  <c r="G7" i="8"/>
  <c r="P10" i="17" l="1"/>
  <c r="P11" i="17"/>
  <c r="P12" i="17"/>
  <c r="P13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9" i="17"/>
  <c r="M10" i="17"/>
  <c r="M11" i="17"/>
  <c r="M12" i="17"/>
  <c r="M13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9" i="17"/>
  <c r="J10" i="17"/>
  <c r="J11" i="17"/>
  <c r="J12" i="17"/>
  <c r="J13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9" i="17"/>
  <c r="G10" i="17"/>
  <c r="G11" i="17"/>
  <c r="G12" i="17"/>
  <c r="G13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9" i="17"/>
  <c r="J9" i="18"/>
  <c r="F9" i="18" l="1"/>
  <c r="L9" i="18"/>
  <c r="U9" i="18"/>
  <c r="F10" i="18"/>
  <c r="J10" i="18"/>
  <c r="L10" i="18"/>
  <c r="F11" i="18"/>
  <c r="J11" i="18"/>
  <c r="L11" i="18"/>
  <c r="F12" i="18"/>
  <c r="J12" i="18"/>
  <c r="L12" i="18"/>
  <c r="F13" i="18"/>
  <c r="J13" i="18"/>
  <c r="L13" i="18"/>
  <c r="U13" i="18"/>
  <c r="F14" i="18"/>
  <c r="J14" i="18"/>
  <c r="L14" i="18"/>
  <c r="F15" i="18"/>
  <c r="J15" i="18"/>
  <c r="L15" i="18"/>
  <c r="F16" i="18"/>
  <c r="J16" i="18"/>
  <c r="L16" i="18"/>
  <c r="Q16" i="18"/>
  <c r="F17" i="18"/>
  <c r="J17" i="18"/>
  <c r="L17" i="18"/>
  <c r="U17" i="18"/>
  <c r="F18" i="18"/>
  <c r="J18" i="18"/>
  <c r="L18" i="18"/>
  <c r="F19" i="18"/>
  <c r="J19" i="18"/>
  <c r="L19" i="18"/>
  <c r="F21" i="18"/>
  <c r="J21" i="18"/>
  <c r="L21" i="18"/>
  <c r="U21" i="18"/>
  <c r="F22" i="18"/>
  <c r="J22" i="18"/>
  <c r="L22" i="18"/>
  <c r="F23" i="18"/>
  <c r="J23" i="18"/>
  <c r="L23" i="18"/>
  <c r="F24" i="18"/>
  <c r="J24" i="18"/>
  <c r="L24" i="18"/>
  <c r="F25" i="18"/>
  <c r="J25" i="18"/>
  <c r="L25" i="18"/>
  <c r="U25" i="18"/>
  <c r="F26" i="18"/>
  <c r="J26" i="18"/>
  <c r="L26" i="18"/>
  <c r="F27" i="18"/>
  <c r="J27" i="18"/>
  <c r="L27" i="18"/>
  <c r="F28" i="18"/>
  <c r="L28" i="18"/>
  <c r="O28" i="18"/>
  <c r="F29" i="18"/>
  <c r="L29" i="18"/>
  <c r="O29" i="18"/>
  <c r="F30" i="18"/>
  <c r="L30" i="18"/>
  <c r="O30" i="18"/>
  <c r="F31" i="18"/>
  <c r="L31" i="18"/>
  <c r="O31" i="18"/>
  <c r="F32" i="18"/>
  <c r="L32" i="18"/>
  <c r="O32" i="18"/>
  <c r="F41" i="18"/>
  <c r="L41" i="18"/>
  <c r="O41" i="18"/>
  <c r="F42" i="18"/>
  <c r="L42" i="18"/>
  <c r="O42" i="18"/>
  <c r="Q42" i="18"/>
  <c r="F43" i="18"/>
  <c r="L43" i="18"/>
  <c r="O43" i="18"/>
  <c r="F44" i="18"/>
  <c r="L44" i="18"/>
  <c r="O44" i="18"/>
  <c r="F45" i="18"/>
  <c r="L45" i="18"/>
  <c r="O45" i="18"/>
  <c r="F46" i="18"/>
  <c r="L46" i="18"/>
  <c r="O46" i="18"/>
  <c r="F47" i="18"/>
  <c r="L47" i="18"/>
  <c r="O47" i="18"/>
  <c r="F48" i="18"/>
  <c r="L48" i="18"/>
  <c r="Q48" i="18" s="1"/>
  <c r="O48" i="18"/>
  <c r="F49" i="18"/>
  <c r="L49" i="18"/>
  <c r="O49" i="18"/>
  <c r="F50" i="18"/>
  <c r="L50" i="18"/>
  <c r="O50" i="18"/>
  <c r="F51" i="18"/>
  <c r="L51" i="18"/>
  <c r="O51" i="18"/>
  <c r="F52" i="18"/>
  <c r="L52" i="18"/>
  <c r="O52" i="18"/>
  <c r="F53" i="18"/>
  <c r="L53" i="18"/>
  <c r="O53" i="18"/>
  <c r="F54" i="18"/>
  <c r="L54" i="18"/>
  <c r="O54" i="18"/>
  <c r="F55" i="18"/>
  <c r="L55" i="18"/>
  <c r="O55" i="18"/>
  <c r="Q55" i="18"/>
  <c r="F56" i="18"/>
  <c r="L56" i="18"/>
  <c r="O56" i="18"/>
  <c r="F57" i="18"/>
  <c r="L57" i="18"/>
  <c r="O57" i="18"/>
  <c r="F58" i="18"/>
  <c r="L58" i="18"/>
  <c r="Q58" i="18" s="1"/>
  <c r="O58" i="18"/>
  <c r="F59" i="18"/>
  <c r="L59" i="18"/>
  <c r="O59" i="18"/>
  <c r="F60" i="18"/>
  <c r="L60" i="18"/>
  <c r="O60" i="18"/>
  <c r="F61" i="18"/>
  <c r="L61" i="18"/>
  <c r="O61" i="18"/>
  <c r="Q61" i="18"/>
  <c r="F62" i="18"/>
  <c r="L62" i="18"/>
  <c r="O62" i="18"/>
  <c r="F63" i="18"/>
  <c r="L63" i="18"/>
  <c r="O63" i="18"/>
  <c r="F64" i="18"/>
  <c r="L64" i="18"/>
  <c r="O64" i="18"/>
  <c r="F65" i="18"/>
  <c r="L65" i="18"/>
  <c r="O65" i="18"/>
  <c r="F66" i="18"/>
  <c r="L66" i="18"/>
  <c r="O66" i="18"/>
  <c r="F67" i="18"/>
  <c r="L67" i="18"/>
  <c r="O67" i="18"/>
  <c r="F68" i="18"/>
  <c r="L68" i="18"/>
  <c r="O68" i="18"/>
  <c r="Q68" i="18"/>
  <c r="F69" i="18"/>
  <c r="L69" i="18"/>
  <c r="O69" i="18"/>
  <c r="F70" i="18"/>
  <c r="L70" i="18"/>
  <c r="O70" i="18"/>
  <c r="F71" i="18"/>
  <c r="L71" i="18"/>
  <c r="O71" i="18"/>
  <c r="F72" i="18"/>
  <c r="L72" i="18"/>
  <c r="O72" i="18"/>
  <c r="Q9" i="17"/>
  <c r="U9" i="17"/>
  <c r="Q10" i="17"/>
  <c r="Q11" i="17"/>
  <c r="Q13" i="17"/>
  <c r="U13" i="17"/>
  <c r="Q16" i="17"/>
  <c r="Q17" i="17"/>
  <c r="U17" i="17"/>
  <c r="Q18" i="17"/>
  <c r="Q19" i="17"/>
  <c r="Q21" i="17"/>
  <c r="U21" i="17"/>
  <c r="Q23" i="17"/>
  <c r="Q24" i="17"/>
  <c r="Q25" i="17"/>
  <c r="U25" i="17"/>
  <c r="Q26" i="17"/>
  <c r="Q27" i="17"/>
  <c r="Q29" i="17"/>
  <c r="U29" i="17"/>
  <c r="Q31" i="17"/>
  <c r="Q32" i="17"/>
  <c r="Q33" i="17"/>
  <c r="U33" i="17"/>
  <c r="Q34" i="17"/>
  <c r="Q35" i="17"/>
  <c r="Q37" i="17"/>
  <c r="U37" i="17"/>
  <c r="Q39" i="17"/>
  <c r="Q40" i="17"/>
  <c r="Q41" i="17"/>
  <c r="U41" i="17"/>
  <c r="Q42" i="17"/>
  <c r="Q43" i="17"/>
  <c r="Q45" i="17"/>
  <c r="U45" i="17"/>
  <c r="Q47" i="17"/>
  <c r="Q48" i="17"/>
  <c r="Q49" i="17"/>
  <c r="U49" i="17"/>
  <c r="Q50" i="17"/>
  <c r="Q51" i="17"/>
  <c r="Q53" i="17"/>
  <c r="U53" i="17"/>
  <c r="Q54" i="17"/>
  <c r="Q55" i="17"/>
  <c r="Q56" i="17"/>
  <c r="Q57" i="17"/>
  <c r="U57" i="17"/>
  <c r="Q58" i="17"/>
  <c r="Q59" i="17"/>
  <c r="Q60" i="17"/>
  <c r="Q61" i="17"/>
  <c r="U61" i="17"/>
  <c r="Q62" i="17"/>
  <c r="Q63" i="17"/>
  <c r="Q65" i="17"/>
  <c r="U65" i="17"/>
  <c r="Q66" i="17"/>
  <c r="Q67" i="17"/>
  <c r="Q68" i="17"/>
  <c r="Q26" i="18" l="1"/>
  <c r="P9" i="18"/>
  <c r="Q10" i="18"/>
  <c r="Q69" i="18"/>
  <c r="Q32" i="18"/>
  <c r="Q18" i="18"/>
  <c r="Q53" i="18"/>
  <c r="Q28" i="18"/>
  <c r="Q63" i="18"/>
  <c r="Q44" i="18"/>
  <c r="Q22" i="18"/>
  <c r="Q12" i="18"/>
  <c r="Q60" i="18"/>
  <c r="Q71" i="18"/>
  <c r="Q66" i="18"/>
  <c r="Q57" i="18"/>
  <c r="Q45" i="18"/>
  <c r="Q31" i="18"/>
  <c r="M27" i="18"/>
  <c r="G26" i="18"/>
  <c r="G18" i="18"/>
  <c r="Q67" i="18"/>
  <c r="Q62" i="18"/>
  <c r="Q54" i="18"/>
  <c r="Q50" i="18"/>
  <c r="M24" i="18"/>
  <c r="Q24" i="18"/>
  <c r="P22" i="18"/>
  <c r="P27" i="18"/>
  <c r="Q21" i="18"/>
  <c r="G21" i="18"/>
  <c r="G16" i="18"/>
  <c r="Q51" i="18"/>
  <c r="Q47" i="18"/>
  <c r="P19" i="18"/>
  <c r="P21" i="18"/>
  <c r="Q72" i="18"/>
  <c r="Q70" i="18"/>
  <c r="Q64" i="18"/>
  <c r="Q56" i="18"/>
  <c r="Q52" i="18"/>
  <c r="Q46" i="18"/>
  <c r="P25" i="18"/>
  <c r="P15" i="18"/>
  <c r="G12" i="18"/>
  <c r="Q29" i="18"/>
  <c r="M26" i="18"/>
  <c r="M25" i="18"/>
  <c r="G24" i="18"/>
  <c r="Q23" i="18"/>
  <c r="G23" i="18"/>
  <c r="M19" i="18"/>
  <c r="P17" i="18"/>
  <c r="M16" i="18"/>
  <c r="P14" i="18"/>
  <c r="Q13" i="18"/>
  <c r="G13" i="18"/>
  <c r="P11" i="18"/>
  <c r="M10" i="18"/>
  <c r="M9" i="18"/>
  <c r="Q65" i="18"/>
  <c r="Q59" i="18"/>
  <c r="Q49" i="18"/>
  <c r="Q43" i="18"/>
  <c r="G27" i="18"/>
  <c r="Q27" i="18"/>
  <c r="P24" i="18"/>
  <c r="M23" i="18"/>
  <c r="G22" i="18"/>
  <c r="P18" i="18"/>
  <c r="G17" i="18"/>
  <c r="Q17" i="18"/>
  <c r="M14" i="18"/>
  <c r="M13" i="18"/>
  <c r="G11" i="18"/>
  <c r="Q11" i="18"/>
  <c r="M18" i="18"/>
  <c r="M17" i="18"/>
  <c r="Q15" i="18"/>
  <c r="G15" i="18"/>
  <c r="P12" i="18"/>
  <c r="M11" i="18"/>
  <c r="G10" i="18"/>
  <c r="Q41" i="18"/>
  <c r="Q30" i="18"/>
  <c r="P26" i="18"/>
  <c r="G25" i="18"/>
  <c r="Q25" i="18"/>
  <c r="P23" i="18"/>
  <c r="M22" i="18"/>
  <c r="M21" i="18"/>
  <c r="G19" i="18"/>
  <c r="Q19" i="18"/>
  <c r="P16" i="18"/>
  <c r="M15" i="18"/>
  <c r="Q14" i="18"/>
  <c r="G14" i="18"/>
  <c r="P13" i="18"/>
  <c r="M12" i="18"/>
  <c r="P10" i="18"/>
  <c r="G9" i="18"/>
  <c r="Q9" i="18"/>
  <c r="S53" i="17"/>
  <c r="Q52" i="17"/>
  <c r="Q46" i="17"/>
  <c r="S45" i="17" s="1"/>
  <c r="Q64" i="17"/>
  <c r="S61" i="17" s="1"/>
  <c r="S49" i="17"/>
  <c r="S65" i="17"/>
  <c r="S57" i="17"/>
  <c r="Q44" i="17"/>
  <c r="Q38" i="17"/>
  <c r="S37" i="17" s="1"/>
  <c r="Q36" i="17"/>
  <c r="S33" i="17" s="1"/>
  <c r="Q30" i="17"/>
  <c r="Q28" i="17"/>
  <c r="Q22" i="17"/>
  <c r="S21" i="17" s="1"/>
  <c r="Q20" i="17"/>
  <c r="S13" i="17"/>
  <c r="Q12" i="17"/>
  <c r="R37" i="17" l="1"/>
  <c r="S61" i="18"/>
  <c r="R42" i="17"/>
  <c r="R24" i="17"/>
  <c r="S9" i="18"/>
  <c r="S25" i="18"/>
  <c r="S17" i="18"/>
  <c r="S65" i="18"/>
  <c r="S21" i="18"/>
  <c r="S57" i="18"/>
  <c r="S45" i="18"/>
  <c r="S69" i="18"/>
  <c r="S41" i="18"/>
  <c r="S49" i="18"/>
  <c r="S13" i="18"/>
  <c r="S29" i="18"/>
  <c r="S53" i="18"/>
  <c r="R12" i="17"/>
  <c r="R11" i="17"/>
  <c r="R17" i="17"/>
  <c r="R19" i="17"/>
  <c r="R25" i="17"/>
  <c r="R27" i="17"/>
  <c r="R33" i="17"/>
  <c r="R35" i="17"/>
  <c r="R41" i="17"/>
  <c r="R43" i="17"/>
  <c r="R53" i="17"/>
  <c r="R55" i="17"/>
  <c r="R57" i="17"/>
  <c r="R61" i="17"/>
  <c r="R63" i="17"/>
  <c r="R59" i="17"/>
  <c r="R67" i="17"/>
  <c r="R49" i="17"/>
  <c r="R51" i="17"/>
  <c r="R65" i="17"/>
  <c r="R20" i="17"/>
  <c r="R28" i="17"/>
  <c r="R36" i="17"/>
  <c r="R44" i="17"/>
  <c r="R32" i="17"/>
  <c r="R9" i="17"/>
  <c r="R39" i="17"/>
  <c r="R50" i="17"/>
  <c r="R29" i="17"/>
  <c r="R64" i="17"/>
  <c r="S25" i="17"/>
  <c r="R34" i="17"/>
  <c r="R58" i="17"/>
  <c r="R10" i="17"/>
  <c r="R22" i="17"/>
  <c r="R30" i="17"/>
  <c r="R38" i="17"/>
  <c r="R21" i="17"/>
  <c r="S17" i="17"/>
  <c r="R26" i="17"/>
  <c r="S29" i="17"/>
  <c r="R45" i="17"/>
  <c r="S41" i="17"/>
  <c r="R60" i="17"/>
  <c r="R66" i="17"/>
  <c r="R31" i="17"/>
  <c r="R47" i="17"/>
  <c r="R54" i="17"/>
  <c r="R68" i="17"/>
  <c r="R16" i="17"/>
  <c r="R23" i="17"/>
  <c r="R48" i="17"/>
  <c r="R13" i="17"/>
  <c r="R40" i="17"/>
  <c r="S9" i="17"/>
  <c r="R18" i="17"/>
  <c r="R46" i="17"/>
  <c r="R52" i="17"/>
  <c r="R62" i="17"/>
  <c r="R56" i="17"/>
  <c r="Q24" i="16" l="1"/>
  <c r="Q23" i="16"/>
  <c r="Q26" i="16"/>
  <c r="Q9" i="16"/>
  <c r="Q19" i="16"/>
  <c r="Q10" i="16"/>
  <c r="Q29" i="16"/>
  <c r="Q32" i="16"/>
  <c r="Q40" i="16"/>
  <c r="Q42" i="16"/>
  <c r="Q45" i="16"/>
  <c r="Q49" i="16"/>
  <c r="Q50" i="16"/>
  <c r="Q60" i="16"/>
  <c r="Q61" i="16"/>
  <c r="Q64" i="16"/>
  <c r="Q65" i="16"/>
  <c r="Q11" i="15"/>
  <c r="Q15" i="15"/>
  <c r="Q16" i="15"/>
  <c r="Q14" i="15"/>
  <c r="Q17" i="15"/>
  <c r="Q19" i="15"/>
  <c r="Q20" i="15"/>
  <c r="Q18" i="15"/>
  <c r="Q9" i="15"/>
  <c r="Q13" i="15"/>
  <c r="Q12" i="15"/>
  <c r="Q1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R48" i="15" l="1"/>
  <c r="R24" i="15"/>
  <c r="R44" i="15"/>
  <c r="R30" i="15"/>
  <c r="R26" i="15"/>
  <c r="R14" i="15"/>
  <c r="R12" i="15"/>
  <c r="R20" i="15"/>
  <c r="R28" i="15"/>
  <c r="R36" i="15"/>
  <c r="R40" i="15"/>
  <c r="R10" i="15"/>
  <c r="Q52" i="16"/>
  <c r="Q25" i="16"/>
  <c r="R56" i="15"/>
  <c r="R53" i="15"/>
  <c r="R50" i="15"/>
  <c r="R47" i="15"/>
  <c r="R32" i="15"/>
  <c r="R16" i="15"/>
  <c r="Q63" i="16"/>
  <c r="Q58" i="16"/>
  <c r="Q56" i="16"/>
  <c r="Q48" i="16"/>
  <c r="Q13" i="16"/>
  <c r="R58" i="15"/>
  <c r="R52" i="15"/>
  <c r="R39" i="15"/>
  <c r="R34" i="15"/>
  <c r="R22" i="15"/>
  <c r="R18" i="15"/>
  <c r="Q57" i="16"/>
  <c r="Q55" i="16"/>
  <c r="Q14" i="16"/>
  <c r="R42" i="15"/>
  <c r="R38" i="15"/>
  <c r="Q62" i="16"/>
  <c r="Q44" i="16"/>
  <c r="Q16" i="16"/>
  <c r="Q53" i="16"/>
  <c r="Q47" i="16"/>
  <c r="Q36" i="16"/>
  <c r="Q20" i="16"/>
  <c r="Q12" i="16"/>
  <c r="Q18" i="16"/>
  <c r="R55" i="15"/>
  <c r="R46" i="15"/>
  <c r="R43" i="15"/>
  <c r="R37" i="15"/>
  <c r="R9" i="15"/>
  <c r="R11" i="15"/>
  <c r="R13" i="15"/>
  <c r="R15" i="15"/>
  <c r="R17" i="15"/>
  <c r="R19" i="15"/>
  <c r="R21" i="15"/>
  <c r="R23" i="15"/>
  <c r="R25" i="15"/>
  <c r="R27" i="15"/>
  <c r="R29" i="15"/>
  <c r="R31" i="15"/>
  <c r="R33" i="15"/>
  <c r="R35" i="15"/>
  <c r="Q46" i="16"/>
  <c r="Q41" i="16"/>
  <c r="Q31" i="16"/>
  <c r="Q21" i="16"/>
  <c r="Q27" i="16"/>
  <c r="R54" i="15"/>
  <c r="R51" i="15"/>
  <c r="R45" i="15"/>
  <c r="Q54" i="16"/>
  <c r="Q51" i="16"/>
  <c r="Q30" i="16"/>
  <c r="Q28" i="16"/>
  <c r="Q15" i="16"/>
  <c r="Q17" i="16"/>
  <c r="Q22" i="16"/>
  <c r="R57" i="15"/>
  <c r="R49" i="15"/>
  <c r="R41" i="15"/>
  <c r="Q59" i="16"/>
  <c r="Q43" i="16"/>
  <c r="Q11" i="16"/>
  <c r="M9" i="13"/>
  <c r="Q9" i="13"/>
  <c r="M10" i="13"/>
  <c r="M11" i="13"/>
  <c r="M12" i="13"/>
  <c r="M13" i="13"/>
  <c r="Q13" i="13"/>
  <c r="M14" i="13"/>
  <c r="M15" i="13"/>
  <c r="M16" i="13"/>
  <c r="Q17" i="13"/>
  <c r="M18" i="13"/>
  <c r="M20" i="13"/>
  <c r="M21" i="13"/>
  <c r="Q21" i="13"/>
  <c r="M22" i="13"/>
  <c r="M23" i="13"/>
  <c r="M24" i="13"/>
  <c r="M25" i="13"/>
  <c r="Q25" i="13"/>
  <c r="M26" i="13"/>
  <c r="M27" i="13"/>
  <c r="M28" i="13"/>
  <c r="M29" i="13"/>
  <c r="Q29" i="13"/>
  <c r="M30" i="13"/>
  <c r="M31" i="13"/>
  <c r="M32" i="13"/>
  <c r="Q33" i="13"/>
  <c r="Q37" i="13"/>
  <c r="M41" i="13"/>
  <c r="Q41" i="13"/>
  <c r="M42" i="13"/>
  <c r="M43" i="13"/>
  <c r="M44" i="13"/>
  <c r="M45" i="13"/>
  <c r="Q45" i="13"/>
  <c r="M46" i="13"/>
  <c r="M47" i="13"/>
  <c r="M48" i="13"/>
  <c r="Q49" i="13"/>
  <c r="M50" i="13"/>
  <c r="M52" i="13"/>
  <c r="M53" i="13"/>
  <c r="Q53" i="13"/>
  <c r="M54" i="13"/>
  <c r="M55" i="13"/>
  <c r="M56" i="13"/>
  <c r="M57" i="13"/>
  <c r="Q57" i="13"/>
  <c r="M58" i="13"/>
  <c r="M59" i="13"/>
  <c r="M60" i="13"/>
  <c r="M61" i="13"/>
  <c r="Q61" i="13"/>
  <c r="M62" i="13"/>
  <c r="M63" i="13"/>
  <c r="M64" i="13"/>
  <c r="Q65" i="13"/>
  <c r="M66" i="13"/>
  <c r="M68" i="13"/>
  <c r="M69" i="13"/>
  <c r="Q69" i="13"/>
  <c r="M70" i="13"/>
  <c r="M71" i="13"/>
  <c r="M72" i="13"/>
  <c r="M9" i="12"/>
  <c r="Q9" i="12"/>
  <c r="M10" i="12"/>
  <c r="M11" i="12"/>
  <c r="M12" i="12"/>
  <c r="M13" i="12"/>
  <c r="Q13" i="12"/>
  <c r="M14" i="12"/>
  <c r="M15" i="12"/>
  <c r="M16" i="12"/>
  <c r="M17" i="12"/>
  <c r="Q17" i="12"/>
  <c r="M18" i="12"/>
  <c r="M19" i="12"/>
  <c r="M20" i="12"/>
  <c r="M21" i="12"/>
  <c r="Q21" i="12"/>
  <c r="M22" i="12"/>
  <c r="M23" i="12"/>
  <c r="M24" i="12"/>
  <c r="M25" i="12"/>
  <c r="Q25" i="12"/>
  <c r="M26" i="12"/>
  <c r="M27" i="12"/>
  <c r="M28" i="12"/>
  <c r="M29" i="12"/>
  <c r="Q29" i="12"/>
  <c r="M30" i="12"/>
  <c r="M31" i="12"/>
  <c r="M32" i="12"/>
  <c r="M33" i="12"/>
  <c r="Q33" i="12"/>
  <c r="M34" i="12"/>
  <c r="M35" i="12"/>
  <c r="M36" i="12"/>
  <c r="M37" i="12"/>
  <c r="Q37" i="12"/>
  <c r="M38" i="12"/>
  <c r="M39" i="12"/>
  <c r="M40" i="12"/>
  <c r="M41" i="12"/>
  <c r="Q41" i="12"/>
  <c r="M42" i="12"/>
  <c r="M43" i="12"/>
  <c r="M44" i="12"/>
  <c r="M45" i="12"/>
  <c r="Q45" i="12"/>
  <c r="M46" i="12"/>
  <c r="M47" i="12"/>
  <c r="M48" i="12"/>
  <c r="M49" i="12"/>
  <c r="Q49" i="12"/>
  <c r="M50" i="12"/>
  <c r="M51" i="12"/>
  <c r="M52" i="12"/>
  <c r="M53" i="12"/>
  <c r="Q53" i="12"/>
  <c r="M54" i="12"/>
  <c r="M55" i="12"/>
  <c r="M56" i="12"/>
  <c r="M57" i="12"/>
  <c r="Q57" i="12"/>
  <c r="M58" i="12"/>
  <c r="M59" i="12"/>
  <c r="M60" i="12"/>
  <c r="M61" i="12"/>
  <c r="Q61" i="12"/>
  <c r="M62" i="12"/>
  <c r="M63" i="12"/>
  <c r="M64" i="12"/>
  <c r="M65" i="12"/>
  <c r="Q65" i="12"/>
  <c r="M66" i="12"/>
  <c r="M67" i="12"/>
  <c r="M68" i="12"/>
  <c r="N62" i="12" l="1"/>
  <c r="O65" i="12"/>
  <c r="O33" i="12"/>
  <c r="N60" i="12"/>
  <c r="O57" i="12"/>
  <c r="N55" i="12"/>
  <c r="N23" i="12"/>
  <c r="N53" i="12"/>
  <c r="N21" i="12"/>
  <c r="N30" i="12"/>
  <c r="N28" i="12"/>
  <c r="O25" i="12"/>
  <c r="N46" i="12"/>
  <c r="N44" i="12"/>
  <c r="O41" i="12"/>
  <c r="N39" i="12"/>
  <c r="N14" i="12"/>
  <c r="N12" i="12"/>
  <c r="N18" i="12"/>
  <c r="N32" i="12"/>
  <c r="N50" i="12"/>
  <c r="N64" i="12"/>
  <c r="N13" i="12"/>
  <c r="N26" i="12"/>
  <c r="N31" i="12"/>
  <c r="N40" i="12"/>
  <c r="N45" i="12"/>
  <c r="N58" i="12"/>
  <c r="N63" i="12"/>
  <c r="N61" i="12"/>
  <c r="N34" i="12"/>
  <c r="N48" i="12"/>
  <c r="N66" i="12"/>
  <c r="N10" i="12"/>
  <c r="N15" i="12"/>
  <c r="N24" i="12"/>
  <c r="N29" i="12"/>
  <c r="N42" i="12"/>
  <c r="N47" i="12"/>
  <c r="N56" i="12"/>
  <c r="N16" i="12"/>
  <c r="N52" i="12"/>
  <c r="N49" i="12"/>
  <c r="N38" i="12"/>
  <c r="O37" i="12"/>
  <c r="N35" i="12"/>
  <c r="N20" i="12"/>
  <c r="N17" i="12"/>
  <c r="N9" i="12"/>
  <c r="O69" i="13"/>
  <c r="O57" i="13"/>
  <c r="O53" i="13"/>
  <c r="O41" i="13"/>
  <c r="O25" i="13"/>
  <c r="O21" i="13"/>
  <c r="O13" i="13"/>
  <c r="O61" i="12"/>
  <c r="N59" i="12"/>
  <c r="N41" i="12"/>
  <c r="O29" i="12"/>
  <c r="N27" i="12"/>
  <c r="N67" i="12"/>
  <c r="N68" i="12"/>
  <c r="N65" i="12"/>
  <c r="N54" i="12"/>
  <c r="O53" i="12"/>
  <c r="N51" i="12"/>
  <c r="N36" i="12"/>
  <c r="N33" i="12"/>
  <c r="N22" i="12"/>
  <c r="O21" i="12"/>
  <c r="N19" i="12"/>
  <c r="M67" i="13"/>
  <c r="M65" i="13"/>
  <c r="O61" i="13"/>
  <c r="M51" i="13"/>
  <c r="M49" i="13"/>
  <c r="O45" i="13"/>
  <c r="O29" i="13"/>
  <c r="M19" i="13"/>
  <c r="M17" i="13"/>
  <c r="N57" i="12"/>
  <c r="O49" i="12"/>
  <c r="O45" i="12"/>
  <c r="N43" i="12"/>
  <c r="N37" i="12"/>
  <c r="N25" i="12"/>
  <c r="O17" i="12"/>
  <c r="O13" i="12"/>
  <c r="N11" i="12"/>
  <c r="O9" i="12"/>
  <c r="O9" i="13"/>
  <c r="F10" i="10"/>
  <c r="F8" i="10"/>
  <c r="F12" i="10"/>
  <c r="F13" i="10"/>
  <c r="F14" i="10"/>
  <c r="F18" i="10"/>
  <c r="F17" i="10"/>
  <c r="F16" i="10"/>
  <c r="F9" i="10"/>
  <c r="F11" i="10"/>
  <c r="F7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H9" i="9"/>
  <c r="J7" i="9"/>
  <c r="H15" i="9"/>
  <c r="J8" i="9"/>
  <c r="H11" i="9"/>
  <c r="J9" i="9"/>
  <c r="H8" i="9"/>
  <c r="J11" i="9"/>
  <c r="H14" i="9"/>
  <c r="J10" i="9"/>
  <c r="H17" i="9"/>
  <c r="J12" i="9"/>
  <c r="H18" i="9"/>
  <c r="J13" i="9"/>
  <c r="H16" i="9"/>
  <c r="J14" i="9"/>
  <c r="H7" i="9"/>
  <c r="J15" i="9"/>
  <c r="H13" i="9"/>
  <c r="J16" i="9"/>
  <c r="H10" i="9"/>
  <c r="J17" i="9"/>
  <c r="H12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G37" i="8"/>
  <c r="I37" i="8"/>
  <c r="G38" i="8"/>
  <c r="I38" i="8"/>
  <c r="G39" i="8"/>
  <c r="I39" i="8"/>
  <c r="G40" i="8"/>
  <c r="I40" i="8"/>
  <c r="G41" i="8"/>
  <c r="I41" i="8"/>
  <c r="G42" i="8"/>
  <c r="I42" i="8"/>
  <c r="G43" i="8"/>
  <c r="I43" i="8"/>
  <c r="G44" i="8"/>
  <c r="I44" i="8"/>
  <c r="G45" i="8"/>
  <c r="I45" i="8"/>
  <c r="G46" i="8"/>
  <c r="I46" i="8"/>
  <c r="G47" i="8"/>
  <c r="I47" i="8"/>
  <c r="G48" i="8"/>
  <c r="I48" i="8"/>
  <c r="G49" i="8"/>
  <c r="I49" i="8"/>
  <c r="G50" i="8"/>
  <c r="I50" i="8"/>
  <c r="G51" i="8"/>
  <c r="I51" i="8"/>
  <c r="G52" i="8"/>
  <c r="I52" i="8"/>
  <c r="G53" i="8"/>
  <c r="I53" i="8"/>
  <c r="G54" i="8"/>
  <c r="I54" i="8"/>
  <c r="G55" i="8"/>
  <c r="I55" i="8"/>
  <c r="G56" i="8"/>
  <c r="I56" i="8"/>
  <c r="H11" i="7"/>
  <c r="J11" i="7"/>
  <c r="H16" i="7"/>
  <c r="J16" i="7"/>
  <c r="J14" i="7"/>
  <c r="H8" i="7"/>
  <c r="J8" i="7"/>
  <c r="H13" i="7"/>
  <c r="J13" i="7"/>
  <c r="H17" i="7"/>
  <c r="J17" i="7"/>
  <c r="H18" i="7"/>
  <c r="J18" i="7"/>
  <c r="H15" i="7"/>
  <c r="J15" i="7"/>
  <c r="H7" i="7"/>
  <c r="J7" i="7"/>
  <c r="H12" i="7"/>
  <c r="J12" i="7"/>
  <c r="H9" i="7"/>
  <c r="J9" i="7"/>
  <c r="H10" i="7"/>
  <c r="J10" i="7"/>
  <c r="H19" i="7"/>
  <c r="J19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43" i="7"/>
  <c r="J43" i="7"/>
  <c r="H44" i="7"/>
  <c r="J44" i="7"/>
  <c r="H45" i="7"/>
  <c r="J45" i="7"/>
  <c r="H46" i="7"/>
  <c r="J46" i="7"/>
  <c r="H47" i="7"/>
  <c r="J47" i="7"/>
  <c r="H48" i="7"/>
  <c r="J48" i="7"/>
  <c r="H49" i="7"/>
  <c r="J49" i="7"/>
  <c r="H50" i="7"/>
  <c r="J50" i="7"/>
  <c r="H51" i="7"/>
  <c r="J51" i="7"/>
  <c r="H52" i="7"/>
  <c r="J52" i="7"/>
  <c r="H53" i="7"/>
  <c r="J53" i="7"/>
  <c r="H54" i="7"/>
  <c r="J54" i="7"/>
  <c r="H55" i="7"/>
  <c r="J55" i="7"/>
  <c r="H56" i="7"/>
  <c r="J56" i="7"/>
  <c r="O65" i="13" l="1"/>
  <c r="O17" i="13"/>
  <c r="O49" i="13"/>
  <c r="F22" i="2"/>
  <c r="F8" i="2"/>
  <c r="F17" i="2"/>
  <c r="F32" i="2"/>
  <c r="F10" i="2"/>
  <c r="F19" i="2"/>
  <c r="F12" i="2"/>
  <c r="F13" i="2"/>
  <c r="F6" i="2"/>
  <c r="F9" i="2"/>
  <c r="F30" i="2"/>
  <c r="F46" i="2"/>
  <c r="F59" i="2"/>
  <c r="F39" i="2"/>
  <c r="F57" i="2"/>
  <c r="F51" i="2"/>
  <c r="F49" i="2"/>
  <c r="F58" i="2"/>
  <c r="F53" i="2"/>
  <c r="F43" i="2"/>
  <c r="F20" i="2"/>
  <c r="F16" i="2"/>
  <c r="F31" i="2"/>
  <c r="F7" i="2"/>
  <c r="F23" i="2"/>
  <c r="F21" i="2"/>
  <c r="F43" i="1" l="1"/>
  <c r="F30" i="1"/>
  <c r="F20" i="1"/>
  <c r="F12" i="1"/>
  <c r="F39" i="1"/>
  <c r="F54" i="1"/>
  <c r="F23" i="1"/>
  <c r="F22" i="1"/>
  <c r="F6" i="1"/>
  <c r="F7" i="1"/>
  <c r="F11" i="1"/>
  <c r="F31" i="1"/>
  <c r="F46" i="1"/>
  <c r="F9" i="1"/>
  <c r="F17" i="1"/>
  <c r="F19" i="1"/>
  <c r="F18" i="1"/>
  <c r="F15" i="1"/>
  <c r="F16" i="1"/>
  <c r="F40" i="1"/>
  <c r="F24" i="1"/>
  <c r="F25" i="1"/>
  <c r="F49" i="5"/>
  <c r="F52" i="5"/>
  <c r="F48" i="5"/>
  <c r="F61" i="5"/>
  <c r="F60" i="5"/>
  <c r="F54" i="5"/>
  <c r="F30" i="5"/>
  <c r="F20" i="5"/>
  <c r="F44" i="5"/>
  <c r="F62" i="5"/>
  <c r="F7" i="5"/>
  <c r="F59" i="5"/>
  <c r="F32" i="5"/>
  <c r="F46" i="5"/>
  <c r="F50" i="5"/>
  <c r="F8" i="5"/>
  <c r="F56" i="5"/>
  <c r="F45" i="5"/>
  <c r="F53" i="5"/>
  <c r="F57" i="5"/>
  <c r="F58" i="5"/>
  <c r="F11" i="5"/>
  <c r="F22" i="5"/>
  <c r="F43" i="5"/>
  <c r="F13" i="5"/>
  <c r="F12" i="5"/>
  <c r="F41" i="5"/>
  <c r="F33" i="5"/>
  <c r="F47" i="5"/>
  <c r="F24" i="5"/>
  <c r="F17" i="5"/>
  <c r="F23" i="5"/>
  <c r="F55" i="5"/>
  <c r="F37" i="5"/>
  <c r="F38" i="5"/>
  <c r="F6" i="5"/>
  <c r="F18" i="5"/>
  <c r="F19" i="5"/>
  <c r="F31" i="5"/>
  <c r="F29" i="5"/>
  <c r="F40" i="5"/>
  <c r="F42" i="5"/>
  <c r="F10" i="5"/>
  <c r="F9" i="5"/>
  <c r="F14" i="5"/>
  <c r="F16" i="5"/>
  <c r="F15" i="5"/>
  <c r="F21" i="5"/>
  <c r="F25" i="5"/>
  <c r="F51" i="5"/>
  <c r="J20" i="3" l="1"/>
  <c r="J14" i="3"/>
  <c r="J16" i="3"/>
  <c r="J13" i="3"/>
  <c r="J18" i="3"/>
  <c r="J12" i="3"/>
  <c r="J8" i="3"/>
  <c r="J23" i="3"/>
  <c r="J11" i="3"/>
  <c r="J9" i="3"/>
  <c r="J21" i="3"/>
  <c r="J17" i="3"/>
  <c r="J19" i="3"/>
  <c r="J15" i="3"/>
  <c r="J24" i="3"/>
  <c r="J25" i="3"/>
  <c r="J10" i="3"/>
  <c r="J29" i="3"/>
  <c r="J31" i="3"/>
  <c r="J30" i="3"/>
  <c r="J32" i="3"/>
  <c r="J33" i="3"/>
  <c r="J37" i="3"/>
  <c r="J40" i="3"/>
  <c r="J39" i="3"/>
  <c r="J41" i="3"/>
  <c r="J38" i="3"/>
  <c r="J42" i="3"/>
  <c r="J43" i="3"/>
  <c r="J44" i="3"/>
  <c r="J45" i="3"/>
  <c r="J46" i="3"/>
  <c r="J47" i="3"/>
  <c r="J49" i="3"/>
  <c r="J50" i="3"/>
  <c r="J48" i="3"/>
  <c r="J51" i="3"/>
  <c r="J55" i="3"/>
  <c r="J54" i="3"/>
  <c r="J56" i="3"/>
  <c r="J53" i="3"/>
  <c r="J52" i="3"/>
  <c r="J59" i="3"/>
  <c r="J58" i="3"/>
  <c r="J60" i="3"/>
  <c r="J57" i="3"/>
  <c r="J61" i="3"/>
  <c r="J62" i="3"/>
  <c r="J22" i="3"/>
  <c r="F25" i="2" l="1"/>
  <c r="F62" i="2"/>
  <c r="F44" i="2"/>
  <c r="F60" i="2"/>
  <c r="F54" i="2"/>
  <c r="F45" i="2"/>
  <c r="F56" i="2"/>
  <c r="F48" i="2"/>
  <c r="F55" i="2"/>
  <c r="F38" i="2"/>
  <c r="F61" i="2"/>
  <c r="F18" i="2"/>
  <c r="F42" i="2"/>
  <c r="F41" i="2"/>
  <c r="F29" i="2"/>
  <c r="F37" i="2"/>
  <c r="F50" i="2"/>
  <c r="F52" i="2"/>
  <c r="F33" i="2"/>
  <c r="F14" i="2"/>
  <c r="F15" i="2"/>
  <c r="F11" i="2"/>
  <c r="F24" i="2"/>
  <c r="F47" i="2"/>
  <c r="F40" i="2"/>
  <c r="H37" i="3"/>
  <c r="H46" i="3"/>
  <c r="H49" i="3" l="1"/>
  <c r="H44" i="3"/>
  <c r="F38" i="1"/>
  <c r="F45" i="1"/>
  <c r="F29" i="1"/>
  <c r="F33" i="1"/>
  <c r="F8" i="1"/>
  <c r="H62" i="3" l="1"/>
  <c r="H47" i="3"/>
  <c r="H42" i="3"/>
  <c r="H51" i="3"/>
  <c r="H59" i="3"/>
  <c r="H45" i="3"/>
  <c r="H50" i="3"/>
  <c r="H43" i="3"/>
  <c r="F10" i="1" l="1"/>
  <c r="F53" i="1"/>
  <c r="F56" i="1"/>
  <c r="F42" i="1" l="1"/>
  <c r="F13" i="1"/>
  <c r="F60" i="1"/>
  <c r="F51" i="1"/>
  <c r="F57" i="1"/>
  <c r="F37" i="1"/>
  <c r="F50" i="1"/>
  <c r="F48" i="1"/>
  <c r="F47" i="1"/>
  <c r="F61" i="1"/>
  <c r="F59" i="1"/>
  <c r="F58" i="1"/>
  <c r="F55" i="1"/>
  <c r="F21" i="1"/>
  <c r="F32" i="1"/>
  <c r="F14" i="1"/>
  <c r="F62" i="1"/>
  <c r="F49" i="1"/>
  <c r="F41" i="1"/>
  <c r="F44" i="1"/>
  <c r="F52" i="1"/>
</calcChain>
</file>

<file path=xl/sharedStrings.xml><?xml version="1.0" encoding="utf-8"?>
<sst xmlns="http://schemas.openxmlformats.org/spreadsheetml/2006/main" count="958" uniqueCount="130">
  <si>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</si>
  <si>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</si>
  <si>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</si>
  <si>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</si>
  <si>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</si>
  <si>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</si>
  <si>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</si>
  <si>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</si>
  <si>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Martin</t>
  </si>
  <si>
    <t>Radek</t>
  </si>
  <si>
    <t>Jan</t>
  </si>
  <si>
    <t>Tomáš</t>
  </si>
  <si>
    <t>Jiří</t>
  </si>
  <si>
    <t>chlapci - tlaky</t>
  </si>
  <si>
    <t>chlapci - trojskok</t>
  </si>
  <si>
    <t>pokus1</t>
  </si>
  <si>
    <t>pokus2</t>
  </si>
  <si>
    <t>pokus3</t>
  </si>
  <si>
    <t>chlapci - vznosy</t>
  </si>
  <si>
    <t xml:space="preserve">                        ředitel soutěže:  Lukáš Strouhal</t>
  </si>
  <si>
    <t xml:space="preserve">               ředitel soutěže:  Lukáš Strouhal</t>
  </si>
  <si>
    <t xml:space="preserve">                                               ředitel soutěže:  Lukáš Strouhal</t>
  </si>
  <si>
    <t>Žáček</t>
  </si>
  <si>
    <t>Strzelec</t>
  </si>
  <si>
    <t>SŠTaS Karviná</t>
  </si>
  <si>
    <t>Hanák</t>
  </si>
  <si>
    <t>Daniel</t>
  </si>
  <si>
    <t>Lušňák</t>
  </si>
  <si>
    <t>Petr</t>
  </si>
  <si>
    <t>Dominik</t>
  </si>
  <si>
    <t>Adam</t>
  </si>
  <si>
    <t>Michal</t>
  </si>
  <si>
    <t>Součet pokus</t>
  </si>
  <si>
    <t>Gymnázium Bohumín</t>
  </si>
  <si>
    <t>OA Český Těšín</t>
  </si>
  <si>
    <t>Kateřina</t>
  </si>
  <si>
    <t>Gabriela</t>
  </si>
  <si>
    <t>Přečková</t>
  </si>
  <si>
    <t>Nikola</t>
  </si>
  <si>
    <t>Taťána</t>
  </si>
  <si>
    <t>Martynková</t>
  </si>
  <si>
    <t>Kamila</t>
  </si>
  <si>
    <t>Walková</t>
  </si>
  <si>
    <t>Lucie</t>
  </si>
  <si>
    <t>Dominika</t>
  </si>
  <si>
    <t>Body</t>
  </si>
  <si>
    <t>dívky - hod míčem</t>
  </si>
  <si>
    <t>dívky - šplh</t>
  </si>
  <si>
    <t>dívky - trojskok</t>
  </si>
  <si>
    <t>Výkon</t>
  </si>
  <si>
    <t>dívky - sedy-lehy</t>
  </si>
  <si>
    <t xml:space="preserve"> družstva</t>
  </si>
  <si>
    <t xml:space="preserve"> jednotlivců</t>
  </si>
  <si>
    <t>body</t>
  </si>
  <si>
    <t>výkon</t>
  </si>
  <si>
    <t>Poř.</t>
  </si>
  <si>
    <t>Body  družstva</t>
  </si>
  <si>
    <t>Celkem bodů</t>
  </si>
  <si>
    <t>Sed-leh</t>
  </si>
  <si>
    <t>Hod</t>
  </si>
  <si>
    <t>Trojskok</t>
  </si>
  <si>
    <t>Šplh</t>
  </si>
  <si>
    <t>Ročník</t>
  </si>
  <si>
    <t>Kategorie: V. dívky</t>
  </si>
  <si>
    <t>Místo konání: SŠTaS Karviná</t>
  </si>
  <si>
    <t>Body družstva</t>
  </si>
  <si>
    <t>Vznosy</t>
  </si>
  <si>
    <t>Shyby</t>
  </si>
  <si>
    <t>Tlak</t>
  </si>
  <si>
    <t>Kategorie: V. chlapci</t>
  </si>
  <si>
    <t>Místo konání: SŠTaS  Karviná</t>
  </si>
  <si>
    <t>CHLAPCI - SOUTĚŽ DRUŽSTEV</t>
  </si>
  <si>
    <t>DÍVKY - SOUTĚŽ DRUŽSTEV</t>
  </si>
  <si>
    <t>poř.</t>
  </si>
  <si>
    <t>Místo konání: Karviná</t>
  </si>
  <si>
    <t>Kategorie: Chlapci</t>
  </si>
  <si>
    <t>Výsledková listina - celostátní kolo čtyřboj - chlapci</t>
  </si>
  <si>
    <t>Okresní  přebor v silovém čtyřboji Karviná</t>
  </si>
  <si>
    <t>19. února 2015</t>
  </si>
  <si>
    <t>Okresní přebor v silovém čtyřboji Karviná</t>
  </si>
  <si>
    <t>Okresní přebor  v silovém čtyřboji Karviná</t>
  </si>
  <si>
    <t>Výsledková listina - okresní  kolo čtyřboj - dívky</t>
  </si>
  <si>
    <t>Výsledková listina - okresní kolo čtyřboj - dívky</t>
  </si>
  <si>
    <t>Výsledková listina - okresní kolo čtyřboj - chlapci</t>
  </si>
  <si>
    <t>19. února  2015</t>
  </si>
  <si>
    <r>
      <rPr>
        <sz val="11"/>
        <color indexed="8"/>
        <rFont val="Arial Unicode MS"/>
        <family val="2"/>
        <charset val="238"/>
      </rPr>
      <t>Datum: 19. února 2015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</si>
  <si>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 xml:space="preserve">Datum: 19. února  2015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</si>
  <si>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19. února 2015</t>
  </si>
  <si>
    <t xml:space="preserve">SŠTaS Karviná </t>
  </si>
  <si>
    <t>Šigut</t>
  </si>
  <si>
    <t>Cieslar</t>
  </si>
  <si>
    <t>Patrik</t>
  </si>
  <si>
    <t>Wojtyna</t>
  </si>
  <si>
    <t>Jakub</t>
  </si>
  <si>
    <t>SPŠ Karviná</t>
  </si>
  <si>
    <t>Brynda</t>
  </si>
  <si>
    <t>Jurnost</t>
  </si>
  <si>
    <t>Sliž</t>
  </si>
  <si>
    <t>Grzybek</t>
  </si>
  <si>
    <t>Radim</t>
  </si>
  <si>
    <t>Zahatlan</t>
  </si>
  <si>
    <t>SOŠ OOM Karviná</t>
  </si>
  <si>
    <t>Josiek</t>
  </si>
  <si>
    <t>Sikora</t>
  </si>
  <si>
    <t>Sobotík</t>
  </si>
  <si>
    <t>Dalibor</t>
  </si>
  <si>
    <t>Labaj</t>
  </si>
  <si>
    <t>Kosellek</t>
  </si>
  <si>
    <t>Tran</t>
  </si>
  <si>
    <t>Glac</t>
  </si>
  <si>
    <t>Dohnalová</t>
  </si>
  <si>
    <t>SOŠ OOM</t>
  </si>
  <si>
    <t>Masná</t>
  </si>
  <si>
    <t>Adéla</t>
  </si>
  <si>
    <t>Kobielusz</t>
  </si>
  <si>
    <t>Natalia</t>
  </si>
  <si>
    <t>Sikorová</t>
  </si>
  <si>
    <t>Marcela</t>
  </si>
  <si>
    <t>Krůčková</t>
  </si>
  <si>
    <t>Alexandra</t>
  </si>
  <si>
    <t>SŠ Bohumín</t>
  </si>
  <si>
    <t>Králová</t>
  </si>
  <si>
    <t>Wrožynová</t>
  </si>
  <si>
    <t>Valerie</t>
  </si>
  <si>
    <t>Grobelná</t>
  </si>
  <si>
    <t>Teperová</t>
  </si>
  <si>
    <t>Šabacký</t>
  </si>
  <si>
    <t>Ondřej</t>
  </si>
  <si>
    <t>Wáclavík</t>
  </si>
  <si>
    <t xml:space="preserve">Datum: 19. února 2015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</si>
</sst>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.0"/>
  </numFmts>
  <fonts count="6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rgb="FFFF0000"/>
      <name val="Arial CE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theme="5" tint="-0.249977111117893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FF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indexed="8"/>
      <name val="Calibri"/>
      <family val="2"/>
      <charset val="238"/>
    </font>
    <font>
      <sz val="8"/>
      <color rgb="FF0070C0"/>
      <name val="Arial"/>
      <family val="2"/>
      <charset val="238"/>
    </font>
    <font>
      <sz val="11"/>
      <color rgb="FFFF0000"/>
      <name val="Arial CE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C0000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2"/>
      <color theme="1"/>
      <name val="Arial"/>
      <family val="2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3" tint="-0.499984740745262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34" fillId="8" borderId="0" applyNumberFormat="0" applyBorder="0" applyAlignment="0" applyProtection="0"/>
    <xf numFmtId="0" fontId="35" fillId="25" borderId="131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132" applyNumberFormat="0" applyFill="0" applyAlignment="0" applyProtection="0"/>
    <xf numFmtId="0" fontId="39" fillId="0" borderId="133" applyNumberFormat="0" applyFill="0" applyAlignment="0" applyProtection="0"/>
    <xf numFmtId="0" fontId="40" fillId="0" borderId="134" applyNumberFormat="0" applyFill="0" applyAlignment="0" applyProtection="0"/>
    <xf numFmtId="0" fontId="40" fillId="0" borderId="0" applyNumberFormat="0" applyFill="0" applyBorder="0" applyAlignment="0" applyProtection="0"/>
    <xf numFmtId="0" fontId="41" fillId="26" borderId="135" applyNumberFormat="0" applyAlignment="0" applyProtection="0"/>
    <xf numFmtId="0" fontId="42" fillId="12" borderId="131" applyNumberFormat="0" applyAlignment="0" applyProtection="0"/>
    <xf numFmtId="0" fontId="43" fillId="0" borderId="136" applyNumberFormat="0" applyFill="0" applyAlignment="0" applyProtection="0"/>
    <xf numFmtId="0" fontId="44" fillId="27" borderId="0" applyNumberFormat="0" applyBorder="0" applyAlignment="0" applyProtection="0"/>
    <xf numFmtId="0" fontId="18" fillId="28" borderId="137" applyNumberFormat="0" applyAlignment="0" applyProtection="0"/>
    <xf numFmtId="0" fontId="45" fillId="25" borderId="138" applyNumberFormat="0" applyAlignment="0" applyProtection="0"/>
    <xf numFmtId="0" fontId="46" fillId="0" borderId="0" applyNumberFormat="0" applyFill="0" applyBorder="0" applyAlignment="0" applyProtection="0"/>
    <xf numFmtId="0" fontId="47" fillId="0" borderId="139" applyNumberFormat="0" applyFill="0" applyAlignment="0" applyProtection="0"/>
    <xf numFmtId="0" fontId="48" fillId="0" borderId="0" applyNumberFormat="0" applyFill="0" applyBorder="0" applyAlignment="0" applyProtection="0"/>
  </cellStyleXfs>
  <cellXfs count="8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2" fillId="2" borderId="5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2" fillId="0" borderId="7" xfId="0" applyFont="1" applyBorder="1"/>
    <xf numFmtId="2" fontId="2" fillId="2" borderId="8" xfId="0" applyNumberFormat="1" applyFont="1" applyFill="1" applyBorder="1"/>
    <xf numFmtId="164" fontId="1" fillId="3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64" fontId="1" fillId="3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/>
    <xf numFmtId="165" fontId="2" fillId="2" borderId="5" xfId="0" applyNumberFormat="1" applyFont="1" applyFill="1" applyBorder="1"/>
    <xf numFmtId="165" fontId="2" fillId="2" borderId="8" xfId="0" applyNumberFormat="1" applyFont="1" applyFill="1" applyBorder="1"/>
    <xf numFmtId="0" fontId="2" fillId="0" borderId="17" xfId="0" applyFont="1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" fontId="2" fillId="2" borderId="5" xfId="0" applyNumberFormat="1" applyFont="1" applyFill="1" applyBorder="1"/>
    <xf numFmtId="165" fontId="3" fillId="0" borderId="0" xfId="0" applyNumberFormat="1" applyFont="1"/>
    <xf numFmtId="0" fontId="2" fillId="0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4" xfId="0" applyFont="1" applyBorder="1"/>
    <xf numFmtId="49" fontId="8" fillId="0" borderId="24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5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0" fillId="0" borderId="26" xfId="0" applyFont="1" applyBorder="1"/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0" fillId="0" borderId="9" xfId="0" applyFont="1" applyBorder="1"/>
    <xf numFmtId="0" fontId="8" fillId="0" borderId="31" xfId="1" applyFont="1" applyBorder="1" applyAlignment="1">
      <alignment horizontal="left"/>
    </xf>
    <xf numFmtId="0" fontId="8" fillId="0" borderId="9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26" xfId="0" applyFont="1" applyBorder="1"/>
    <xf numFmtId="0" fontId="8" fillId="0" borderId="9" xfId="0" applyFont="1" applyBorder="1"/>
    <xf numFmtId="0" fontId="8" fillId="0" borderId="33" xfId="0" applyFont="1" applyBorder="1"/>
    <xf numFmtId="0" fontId="8" fillId="0" borderId="9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31" xfId="0" applyFont="1" applyBorder="1"/>
    <xf numFmtId="0" fontId="8" fillId="0" borderId="7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0" borderId="25" xfId="1" applyFont="1" applyBorder="1" applyAlignment="1">
      <alignment horizontal="left"/>
    </xf>
    <xf numFmtId="0" fontId="0" fillId="0" borderId="25" xfId="0" applyFont="1" applyBorder="1"/>
    <xf numFmtId="1" fontId="2" fillId="2" borderId="28" xfId="0" applyNumberFormat="1" applyFont="1" applyFill="1" applyBorder="1"/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3" fillId="0" borderId="36" xfId="0" applyFont="1" applyBorder="1"/>
    <xf numFmtId="0" fontId="1" fillId="0" borderId="0" xfId="0" applyFont="1" applyAlignment="1">
      <alignment horizontal="center" vertical="center" wrapText="1"/>
    </xf>
    <xf numFmtId="165" fontId="3" fillId="0" borderId="37" xfId="0" applyNumberFormat="1" applyFont="1" applyBorder="1"/>
    <xf numFmtId="2" fontId="2" fillId="0" borderId="4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165" fontId="2" fillId="2" borderId="22" xfId="0" applyNumberFormat="1" applyFont="1" applyFill="1" applyBorder="1"/>
    <xf numFmtId="165" fontId="2" fillId="2" borderId="23" xfId="0" applyNumberFormat="1" applyFont="1" applyFill="1" applyBorder="1"/>
    <xf numFmtId="49" fontId="8" fillId="0" borderId="7" xfId="1" applyNumberFormat="1" applyFont="1" applyBorder="1" applyAlignment="1" applyProtection="1">
      <alignment horizontal="left" vertical="center"/>
    </xf>
    <xf numFmtId="0" fontId="0" fillId="0" borderId="7" xfId="0" applyFont="1" applyBorder="1"/>
    <xf numFmtId="0" fontId="9" fillId="0" borderId="9" xfId="0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/>
    </xf>
    <xf numFmtId="49" fontId="8" fillId="0" borderId="25" xfId="1" applyNumberFormat="1" applyFont="1" applyBorder="1" applyAlignment="1" applyProtection="1">
      <alignment horizontal="left" vertical="center"/>
    </xf>
    <xf numFmtId="0" fontId="9" fillId="0" borderId="26" xfId="0" applyFont="1" applyBorder="1" applyAlignment="1">
      <alignment horizontal="left" vertical="center" wrapText="1"/>
    </xf>
    <xf numFmtId="0" fontId="8" fillId="0" borderId="32" xfId="0" applyFont="1" applyBorder="1"/>
    <xf numFmtId="49" fontId="8" fillId="0" borderId="8" xfId="1" applyNumberFormat="1" applyFont="1" applyBorder="1" applyAlignment="1" applyProtection="1">
      <alignment horizontal="left" vertical="center"/>
    </xf>
    <xf numFmtId="0" fontId="8" fillId="0" borderId="32" xfId="1" applyFont="1" applyBorder="1" applyAlignment="1">
      <alignment horizontal="left"/>
    </xf>
    <xf numFmtId="0" fontId="3" fillId="0" borderId="10" xfId="0" applyFont="1" applyFill="1" applyBorder="1"/>
    <xf numFmtId="49" fontId="8" fillId="0" borderId="35" xfId="1" applyNumberFormat="1" applyFont="1" applyBorder="1" applyAlignment="1">
      <alignment horizontal="left"/>
    </xf>
    <xf numFmtId="165" fontId="3" fillId="0" borderId="0" xfId="0" applyNumberFormat="1" applyFont="1" applyBorder="1"/>
    <xf numFmtId="2" fontId="2" fillId="2" borderId="12" xfId="0" applyNumberFormat="1" applyFont="1" applyFill="1" applyBorder="1"/>
    <xf numFmtId="165" fontId="2" fillId="2" borderId="12" xfId="0" applyNumberFormat="1" applyFont="1" applyFill="1" applyBorder="1"/>
    <xf numFmtId="0" fontId="0" fillId="0" borderId="36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0" fillId="5" borderId="30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right"/>
    </xf>
    <xf numFmtId="165" fontId="11" fillId="0" borderId="39" xfId="0" applyNumberFormat="1" applyFont="1" applyBorder="1" applyAlignment="1">
      <alignment horizontal="right"/>
    </xf>
    <xf numFmtId="165" fontId="11" fillId="0" borderId="11" xfId="0" applyNumberFormat="1" applyFont="1" applyBorder="1" applyAlignment="1">
      <alignment horizontal="right"/>
    </xf>
    <xf numFmtId="0" fontId="9" fillId="0" borderId="13" xfId="0" applyFont="1" applyBorder="1"/>
    <xf numFmtId="0" fontId="9" fillId="0" borderId="12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1" fontId="10" fillId="5" borderId="6" xfId="0" applyNumberFormat="1" applyFont="1" applyFill="1" applyBorder="1" applyAlignment="1">
      <alignment horizontal="center"/>
    </xf>
    <xf numFmtId="165" fontId="11" fillId="0" borderId="7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0" fontId="9" fillId="0" borderId="26" xfId="0" applyFont="1" applyBorder="1"/>
    <xf numFmtId="0" fontId="9" fillId="0" borderId="25" xfId="0" applyFont="1" applyBorder="1" applyAlignment="1">
      <alignment horizontal="center"/>
    </xf>
    <xf numFmtId="0" fontId="0" fillId="0" borderId="25" xfId="0" applyBorder="1"/>
    <xf numFmtId="0" fontId="0" fillId="0" borderId="24" xfId="0" applyBorder="1"/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/>
    </xf>
    <xf numFmtId="1" fontId="9" fillId="0" borderId="24" xfId="0" applyNumberFormat="1" applyFont="1" applyBorder="1" applyAlignment="1" applyProtection="1">
      <alignment horizontal="left"/>
      <protection locked="0"/>
    </xf>
    <xf numFmtId="0" fontId="9" fillId="0" borderId="8" xfId="0" applyFont="1" applyBorder="1" applyAlignment="1">
      <alignment horizontal="center"/>
    </xf>
    <xf numFmtId="0" fontId="0" fillId="0" borderId="8" xfId="0" applyBorder="1"/>
    <xf numFmtId="165" fontId="11" fillId="0" borderId="31" xfId="0" applyNumberFormat="1" applyFont="1" applyBorder="1" applyAlignment="1">
      <alignment horizontal="right"/>
    </xf>
    <xf numFmtId="165" fontId="11" fillId="0" borderId="24" xfId="0" applyNumberFormat="1" applyFont="1" applyBorder="1" applyAlignment="1">
      <alignment horizontal="right"/>
    </xf>
    <xf numFmtId="0" fontId="8" fillId="0" borderId="40" xfId="1" applyFont="1" applyBorder="1" applyAlignment="1">
      <alignment horizontal="center"/>
    </xf>
    <xf numFmtId="0" fontId="8" fillId="0" borderId="40" xfId="1" applyFont="1" applyBorder="1" applyAlignment="1">
      <alignment horizontal="left"/>
    </xf>
    <xf numFmtId="0" fontId="9" fillId="0" borderId="40" xfId="0" applyFont="1" applyBorder="1" applyAlignment="1">
      <alignment horizontal="center"/>
    </xf>
    <xf numFmtId="0" fontId="0" fillId="0" borderId="40" xfId="0" applyBorder="1"/>
    <xf numFmtId="0" fontId="0" fillId="0" borderId="10" xfId="0" applyBorder="1"/>
    <xf numFmtId="0" fontId="8" fillId="0" borderId="41" xfId="1" applyFont="1" applyBorder="1" applyAlignment="1">
      <alignment horizontal="center"/>
    </xf>
    <xf numFmtId="0" fontId="8" fillId="0" borderId="41" xfId="1" applyFont="1" applyBorder="1" applyAlignment="1">
      <alignment horizontal="left"/>
    </xf>
    <xf numFmtId="49" fontId="8" fillId="0" borderId="42" xfId="1" applyNumberFormat="1" applyFont="1" applyBorder="1" applyAlignment="1">
      <alignment horizontal="left"/>
    </xf>
    <xf numFmtId="0" fontId="0" fillId="0" borderId="43" xfId="0" applyBorder="1"/>
    <xf numFmtId="49" fontId="8" fillId="0" borderId="43" xfId="1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4" xfId="1" applyFont="1" applyBorder="1" applyAlignment="1">
      <alignment horizontal="left"/>
    </xf>
    <xf numFmtId="0" fontId="9" fillId="0" borderId="45" xfId="0" applyFont="1" applyBorder="1"/>
    <xf numFmtId="0" fontId="8" fillId="0" borderId="45" xfId="1" applyFont="1" applyBorder="1" applyAlignment="1">
      <alignment horizontal="left"/>
    </xf>
    <xf numFmtId="0" fontId="8" fillId="0" borderId="45" xfId="1" applyFont="1" applyBorder="1" applyAlignment="1">
      <alignment horizontal="left" vertical="center"/>
    </xf>
    <xf numFmtId="0" fontId="8" fillId="0" borderId="33" xfId="1" applyFont="1" applyBorder="1" applyAlignment="1">
      <alignment horizontal="left"/>
    </xf>
    <xf numFmtId="0" fontId="9" fillId="0" borderId="9" xfId="0" applyFont="1" applyBorder="1"/>
    <xf numFmtId="0" fontId="0" fillId="0" borderId="41" xfId="0" applyBorder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" fontId="9" fillId="0" borderId="10" xfId="0" applyNumberFormat="1" applyFont="1" applyBorder="1" applyAlignment="1" applyProtection="1">
      <alignment horizontal="left"/>
      <protection locked="0"/>
    </xf>
    <xf numFmtId="165" fontId="11" fillId="0" borderId="4" xfId="0" applyNumberFormat="1" applyFont="1" applyBorder="1" applyAlignment="1">
      <alignment horizontal="right"/>
    </xf>
    <xf numFmtId="165" fontId="11" fillId="0" borderId="35" xfId="0" applyNumberFormat="1" applyFont="1" applyBorder="1" applyAlignment="1">
      <alignment horizontal="right"/>
    </xf>
    <xf numFmtId="0" fontId="8" fillId="0" borderId="6" xfId="1" applyFont="1" applyBorder="1" applyAlignment="1">
      <alignment horizontal="left"/>
    </xf>
    <xf numFmtId="0" fontId="8" fillId="0" borderId="46" xfId="1" applyFont="1" applyBorder="1" applyAlignment="1">
      <alignment horizontal="center"/>
    </xf>
    <xf numFmtId="0" fontId="8" fillId="0" borderId="46" xfId="1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/>
    </xf>
    <xf numFmtId="0" fontId="14" fillId="0" borderId="0" xfId="0" applyFont="1"/>
    <xf numFmtId="0" fontId="0" fillId="0" borderId="0" xfId="0" applyBorder="1"/>
    <xf numFmtId="1" fontId="11" fillId="2" borderId="12" xfId="0" applyNumberFormat="1" applyFont="1" applyFill="1" applyBorder="1" applyAlignment="1">
      <alignment horizontal="right"/>
    </xf>
    <xf numFmtId="2" fontId="11" fillId="0" borderId="39" xfId="0" applyNumberFormat="1" applyFont="1" applyBorder="1" applyAlignment="1">
      <alignment horizontal="right"/>
    </xf>
    <xf numFmtId="2" fontId="11" fillId="0" borderId="11" xfId="0" applyNumberFormat="1" applyFont="1" applyBorder="1" applyAlignment="1">
      <alignment horizontal="right"/>
    </xf>
    <xf numFmtId="1" fontId="11" fillId="2" borderId="8" xfId="0" applyNumberFormat="1" applyFont="1" applyFill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right"/>
    </xf>
    <xf numFmtId="2" fontId="11" fillId="0" borderId="31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8" fillId="0" borderId="44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/>
    <xf numFmtId="0" fontId="0" fillId="0" borderId="0" xfId="0" applyNumberFormat="1"/>
    <xf numFmtId="0" fontId="10" fillId="0" borderId="0" xfId="0" applyFont="1"/>
    <xf numFmtId="1" fontId="11" fillId="2" borderId="28" xfId="0" applyNumberFormat="1" applyFont="1" applyFill="1" applyBorder="1" applyAlignment="1">
      <alignment horizontal="right"/>
    </xf>
    <xf numFmtId="0" fontId="8" fillId="0" borderId="25" xfId="0" applyFont="1" applyBorder="1" applyAlignment="1">
      <alignment horizontal="left"/>
    </xf>
    <xf numFmtId="0" fontId="9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1" fontId="9" fillId="0" borderId="42" xfId="0" applyNumberFormat="1" applyFont="1" applyBorder="1" applyAlignment="1" applyProtection="1">
      <alignment horizontal="left"/>
      <protection locked="0"/>
    </xf>
    <xf numFmtId="2" fontId="11" fillId="0" borderId="4" xfId="0" applyNumberFormat="1" applyFont="1" applyBorder="1" applyAlignment="1">
      <alignment horizontal="right"/>
    </xf>
    <xf numFmtId="2" fontId="11" fillId="0" borderId="35" xfId="0" applyNumberFormat="1" applyFont="1" applyBorder="1" applyAlignment="1">
      <alignment horizontal="right"/>
    </xf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0" fillId="5" borderId="49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2" borderId="41" xfId="0" applyNumberFormat="1" applyFont="1" applyFill="1" applyBorder="1" applyAlignment="1">
      <alignment horizontal="right"/>
    </xf>
    <xf numFmtId="1" fontId="11" fillId="2" borderId="40" xfId="0" applyNumberFormat="1" applyFont="1" applyFill="1" applyBorder="1" applyAlignment="1">
      <alignment horizontal="right"/>
    </xf>
    <xf numFmtId="1" fontId="11" fillId="0" borderId="24" xfId="0" applyNumberFormat="1" applyFont="1" applyBorder="1" applyAlignment="1">
      <alignment horizontal="right"/>
    </xf>
    <xf numFmtId="0" fontId="8" fillId="0" borderId="40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9" fillId="0" borderId="41" xfId="0" applyFont="1" applyBorder="1" applyAlignment="1">
      <alignment horizontal="center"/>
    </xf>
    <xf numFmtId="0" fontId="0" fillId="0" borderId="42" xfId="0" applyBorder="1"/>
    <xf numFmtId="0" fontId="0" fillId="0" borderId="50" xfId="0" applyBorder="1"/>
    <xf numFmtId="1" fontId="0" fillId="0" borderId="0" xfId="0" applyNumberFormat="1" applyAlignment="1">
      <alignment horizontal="right"/>
    </xf>
    <xf numFmtId="1" fontId="11" fillId="0" borderId="35" xfId="0" applyNumberFormat="1" applyFont="1" applyBorder="1" applyAlignment="1">
      <alignment horizontal="right"/>
    </xf>
    <xf numFmtId="0" fontId="14" fillId="0" borderId="0" xfId="0" applyFont="1" applyAlignment="1"/>
    <xf numFmtId="0" fontId="18" fillId="0" borderId="0" xfId="2"/>
    <xf numFmtId="0" fontId="18" fillId="0" borderId="51" xfId="2" applyBorder="1"/>
    <xf numFmtId="1" fontId="22" fillId="0" borderId="55" xfId="1" applyNumberFormat="1" applyFont="1" applyBorder="1" applyAlignment="1" applyProtection="1">
      <alignment horizontal="center"/>
      <protection locked="0"/>
    </xf>
    <xf numFmtId="1" fontId="12" fillId="0" borderId="56" xfId="1" applyNumberFormat="1" applyFont="1" applyBorder="1" applyAlignment="1" applyProtection="1">
      <alignment horizontal="center"/>
    </xf>
    <xf numFmtId="1" fontId="23" fillId="0" borderId="57" xfId="1" applyNumberFormat="1" applyFont="1" applyBorder="1" applyAlignment="1" applyProtection="1">
      <alignment horizontal="center"/>
      <protection locked="0"/>
    </xf>
    <xf numFmtId="1" fontId="24" fillId="0" borderId="58" xfId="1" applyNumberFormat="1" applyFont="1" applyBorder="1" applyAlignment="1" applyProtection="1">
      <alignment horizontal="center"/>
      <protection locked="0"/>
    </xf>
    <xf numFmtId="1" fontId="23" fillId="0" borderId="59" xfId="1" applyNumberFormat="1" applyFont="1" applyBorder="1" applyAlignment="1" applyProtection="1">
      <alignment horizontal="center"/>
    </xf>
    <xf numFmtId="165" fontId="24" fillId="0" borderId="60" xfId="1" applyNumberFormat="1" applyFont="1" applyBorder="1" applyAlignment="1" applyProtection="1">
      <alignment horizontal="center"/>
      <protection locked="0"/>
    </xf>
    <xf numFmtId="2" fontId="24" fillId="0" borderId="60" xfId="1" applyNumberFormat="1" applyFont="1" applyBorder="1" applyAlignment="1" applyProtection="1">
      <alignment horizontal="center"/>
      <protection locked="0"/>
    </xf>
    <xf numFmtId="2" fontId="24" fillId="0" borderId="61" xfId="1" applyNumberFormat="1" applyFont="1" applyBorder="1" applyAlignment="1" applyProtection="1">
      <alignment horizontal="center"/>
      <protection locked="0"/>
    </xf>
    <xf numFmtId="0" fontId="8" fillId="0" borderId="62" xfId="1" applyFont="1" applyBorder="1" applyAlignment="1">
      <alignment horizontal="left" vertical="center"/>
    </xf>
    <xf numFmtId="0" fontId="8" fillId="0" borderId="63" xfId="1" applyFont="1" applyBorder="1" applyAlignment="1">
      <alignment horizontal="center"/>
    </xf>
    <xf numFmtId="0" fontId="8" fillId="0" borderId="63" xfId="1" applyFont="1" applyBorder="1" applyAlignment="1">
      <alignment horizontal="left"/>
    </xf>
    <xf numFmtId="49" fontId="8" fillId="0" borderId="64" xfId="1" applyNumberFormat="1" applyFont="1" applyBorder="1" applyAlignment="1">
      <alignment horizontal="left"/>
    </xf>
    <xf numFmtId="1" fontId="22" fillId="0" borderId="67" xfId="1" applyNumberFormat="1" applyFont="1" applyBorder="1" applyAlignment="1" applyProtection="1">
      <alignment horizontal="center"/>
      <protection locked="0"/>
    </xf>
    <xf numFmtId="1" fontId="12" fillId="0" borderId="68" xfId="1" applyNumberFormat="1" applyFont="1" applyBorder="1" applyAlignment="1" applyProtection="1">
      <alignment horizontal="center"/>
    </xf>
    <xf numFmtId="1" fontId="23" fillId="0" borderId="69" xfId="1" applyNumberFormat="1" applyFont="1" applyBorder="1" applyAlignment="1" applyProtection="1">
      <alignment horizontal="center"/>
      <protection locked="0"/>
    </xf>
    <xf numFmtId="1" fontId="24" fillId="0" borderId="68" xfId="1" applyNumberFormat="1" applyFont="1" applyBorder="1" applyAlignment="1" applyProtection="1">
      <alignment horizontal="center"/>
      <protection locked="0"/>
    </xf>
    <xf numFmtId="1" fontId="23" fillId="0" borderId="69" xfId="1" applyNumberFormat="1" applyFont="1" applyBorder="1" applyAlignment="1" applyProtection="1">
      <alignment horizontal="center"/>
    </xf>
    <xf numFmtId="165" fontId="24" fillId="0" borderId="70" xfId="1" applyNumberFormat="1" applyFont="1" applyBorder="1" applyAlignment="1" applyProtection="1">
      <alignment horizontal="center"/>
      <protection locked="0"/>
    </xf>
    <xf numFmtId="2" fontId="24" fillId="0" borderId="70" xfId="1" applyNumberFormat="1" applyFont="1" applyBorder="1" applyAlignment="1" applyProtection="1">
      <alignment horizontal="center"/>
      <protection locked="0"/>
    </xf>
    <xf numFmtId="2" fontId="24" fillId="0" borderId="71" xfId="1" applyNumberFormat="1" applyFont="1" applyBorder="1" applyAlignment="1" applyProtection="1">
      <alignment horizontal="center"/>
      <protection locked="0"/>
    </xf>
    <xf numFmtId="1" fontId="24" fillId="0" borderId="74" xfId="1" applyNumberFormat="1" applyFont="1" applyBorder="1" applyAlignment="1" applyProtection="1">
      <alignment horizontal="center"/>
      <protection locked="0"/>
    </xf>
    <xf numFmtId="1" fontId="23" fillId="0" borderId="75" xfId="1" applyNumberFormat="1" applyFont="1" applyBorder="1" applyAlignment="1" applyProtection="1">
      <alignment horizontal="center"/>
    </xf>
    <xf numFmtId="165" fontId="24" fillId="0" borderId="76" xfId="1" applyNumberFormat="1" applyFont="1" applyBorder="1" applyAlignment="1" applyProtection="1">
      <alignment horizontal="center"/>
      <protection locked="0"/>
    </xf>
    <xf numFmtId="2" fontId="24" fillId="0" borderId="76" xfId="1" applyNumberFormat="1" applyFont="1" applyBorder="1" applyAlignment="1" applyProtection="1">
      <alignment horizontal="center"/>
      <protection locked="0"/>
    </xf>
    <xf numFmtId="2" fontId="24" fillId="0" borderId="77" xfId="1" applyNumberFormat="1" applyFont="1" applyBorder="1" applyAlignment="1" applyProtection="1">
      <alignment horizontal="center"/>
      <protection locked="0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horizontal="left"/>
    </xf>
    <xf numFmtId="1" fontId="25" fillId="0" borderId="68" xfId="1" applyNumberFormat="1" applyFont="1" applyBorder="1" applyAlignment="1" applyProtection="1">
      <alignment horizontal="center"/>
    </xf>
    <xf numFmtId="1" fontId="24" fillId="0" borderId="56" xfId="1" applyNumberFormat="1" applyFont="1" applyBorder="1" applyAlignment="1" applyProtection="1">
      <alignment horizontal="center"/>
      <protection locked="0"/>
    </xf>
    <xf numFmtId="1" fontId="23" fillId="0" borderId="57" xfId="1" applyNumberFormat="1" applyFont="1" applyBorder="1" applyAlignment="1" applyProtection="1">
      <alignment horizontal="center"/>
    </xf>
    <xf numFmtId="165" fontId="24" fillId="0" borderId="79" xfId="1" applyNumberFormat="1" applyFont="1" applyBorder="1" applyAlignment="1" applyProtection="1">
      <alignment horizontal="center"/>
      <protection locked="0"/>
    </xf>
    <xf numFmtId="2" fontId="24" fillId="0" borderId="79" xfId="1" applyNumberFormat="1" applyFont="1" applyBorder="1" applyAlignment="1" applyProtection="1">
      <alignment horizontal="center"/>
      <protection locked="0"/>
    </xf>
    <xf numFmtId="2" fontId="24" fillId="0" borderId="80" xfId="1" applyNumberFormat="1" applyFont="1" applyBorder="1" applyAlignment="1" applyProtection="1">
      <alignment horizontal="center"/>
      <protection locked="0"/>
    </xf>
    <xf numFmtId="2" fontId="24" fillId="0" borderId="82" xfId="1" applyNumberFormat="1" applyFont="1" applyBorder="1" applyAlignment="1" applyProtection="1">
      <alignment horizontal="center"/>
      <protection locked="0"/>
    </xf>
    <xf numFmtId="0" fontId="9" fillId="0" borderId="33" xfId="2" applyFont="1" applyBorder="1"/>
    <xf numFmtId="0" fontId="8" fillId="0" borderId="83" xfId="1" applyFont="1" applyBorder="1" applyAlignment="1">
      <alignment horizontal="center"/>
    </xf>
    <xf numFmtId="49" fontId="8" fillId="0" borderId="83" xfId="1" applyNumberFormat="1" applyFont="1" applyBorder="1" applyAlignment="1" applyProtection="1">
      <alignment horizontal="left" vertical="center"/>
    </xf>
    <xf numFmtId="49" fontId="8" fillId="0" borderId="84" xfId="1" applyNumberFormat="1" applyFont="1" applyBorder="1" applyAlignment="1">
      <alignment horizontal="left"/>
    </xf>
    <xf numFmtId="0" fontId="9" fillId="0" borderId="26" xfId="2" applyFont="1" applyBorder="1"/>
    <xf numFmtId="49" fontId="8" fillId="0" borderId="41" xfId="1" applyNumberFormat="1" applyFont="1" applyBorder="1" applyAlignment="1" applyProtection="1">
      <alignment horizontal="left" vertical="center"/>
    </xf>
    <xf numFmtId="0" fontId="9" fillId="0" borderId="25" xfId="2" applyFont="1" applyBorder="1" applyAlignment="1">
      <alignment horizontal="center"/>
    </xf>
    <xf numFmtId="0" fontId="18" fillId="0" borderId="25" xfId="2" applyBorder="1"/>
    <xf numFmtId="0" fontId="18" fillId="0" borderId="24" xfId="2" applyBorder="1"/>
    <xf numFmtId="0" fontId="8" fillId="0" borderId="85" xfId="1" applyFont="1" applyBorder="1" applyAlignment="1">
      <alignment horizontal="left"/>
    </xf>
    <xf numFmtId="0" fontId="8" fillId="0" borderId="86" xfId="1" applyFont="1" applyBorder="1" applyAlignment="1">
      <alignment horizontal="center"/>
    </xf>
    <xf numFmtId="0" fontId="8" fillId="0" borderId="86" xfId="1" applyFont="1" applyBorder="1" applyAlignment="1">
      <alignment horizontal="left"/>
    </xf>
    <xf numFmtId="49" fontId="8" fillId="0" borderId="87" xfId="1" applyNumberFormat="1" applyFont="1" applyBorder="1" applyAlignment="1">
      <alignment horizontal="left"/>
    </xf>
    <xf numFmtId="0" fontId="18" fillId="0" borderId="0" xfId="2" applyFont="1"/>
    <xf numFmtId="0" fontId="8" fillId="0" borderId="38" xfId="1" applyFont="1" applyBorder="1" applyAlignment="1">
      <alignment horizontal="left"/>
    </xf>
    <xf numFmtId="0" fontId="8" fillId="0" borderId="8" xfId="1" applyFont="1" applyFill="1" applyBorder="1" applyAlignment="1">
      <alignment horizontal="center"/>
    </xf>
    <xf numFmtId="0" fontId="8" fillId="0" borderId="88" xfId="1" applyFont="1" applyBorder="1" applyAlignment="1">
      <alignment horizontal="left"/>
    </xf>
    <xf numFmtId="0" fontId="8" fillId="0" borderId="89" xfId="1" applyFont="1" applyBorder="1" applyAlignment="1">
      <alignment horizontal="left"/>
    </xf>
    <xf numFmtId="49" fontId="8" fillId="0" borderId="90" xfId="1" applyNumberFormat="1" applyFont="1" applyBorder="1" applyAlignment="1">
      <alignment horizontal="left"/>
    </xf>
    <xf numFmtId="0" fontId="9" fillId="0" borderId="91" xfId="2" applyFont="1" applyBorder="1"/>
    <xf numFmtId="0" fontId="9" fillId="0" borderId="41" xfId="2" applyFont="1" applyBorder="1" applyAlignment="1">
      <alignment horizontal="center"/>
    </xf>
    <xf numFmtId="0" fontId="18" fillId="0" borderId="41" xfId="2" applyBorder="1"/>
    <xf numFmtId="0" fontId="18" fillId="0" borderId="42" xfId="2" applyBorder="1"/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9" fillId="0" borderId="9" xfId="2" applyFont="1" applyBorder="1"/>
    <xf numFmtId="0" fontId="9" fillId="0" borderId="6" xfId="2" applyFont="1" applyBorder="1"/>
    <xf numFmtId="0" fontId="9" fillId="0" borderId="5" xfId="2" applyFont="1" applyBorder="1" applyAlignment="1">
      <alignment horizontal="center"/>
    </xf>
    <xf numFmtId="0" fontId="18" fillId="0" borderId="5" xfId="2" applyBorder="1"/>
    <xf numFmtId="0" fontId="18" fillId="0" borderId="35" xfId="2" applyBorder="1"/>
    <xf numFmtId="0" fontId="9" fillId="0" borderId="63" xfId="2" applyFont="1" applyBorder="1" applyAlignment="1">
      <alignment horizontal="center"/>
    </xf>
    <xf numFmtId="0" fontId="18" fillId="0" borderId="63" xfId="2" applyBorder="1"/>
    <xf numFmtId="0" fontId="18" fillId="0" borderId="64" xfId="2" applyBorder="1"/>
    <xf numFmtId="0" fontId="9" fillId="0" borderId="30" xfId="2" applyFont="1" applyBorder="1"/>
    <xf numFmtId="0" fontId="9" fillId="0" borderId="83" xfId="2" applyFont="1" applyBorder="1" applyAlignment="1">
      <alignment horizontal="center"/>
    </xf>
    <xf numFmtId="0" fontId="18" fillId="0" borderId="83" xfId="2" applyBorder="1"/>
    <xf numFmtId="0" fontId="18" fillId="0" borderId="84" xfId="2" applyBorder="1"/>
    <xf numFmtId="0" fontId="9" fillId="0" borderId="40" xfId="2" applyFont="1" applyBorder="1" applyAlignment="1">
      <alignment horizontal="center"/>
    </xf>
    <xf numFmtId="0" fontId="18" fillId="0" borderId="40" xfId="2" applyBorder="1"/>
    <xf numFmtId="0" fontId="18" fillId="0" borderId="43" xfId="2" applyBorder="1"/>
    <xf numFmtId="0" fontId="8" fillId="0" borderId="96" xfId="1" applyFont="1" applyBorder="1" applyAlignment="1">
      <alignment horizontal="center"/>
    </xf>
    <xf numFmtId="49" fontId="8" fillId="0" borderId="97" xfId="1" applyNumberFormat="1" applyFont="1" applyBorder="1" applyAlignment="1" applyProtection="1">
      <alignment horizontal="left" vertical="center"/>
    </xf>
    <xf numFmtId="49" fontId="8" fillId="0" borderId="98" xfId="1" applyNumberFormat="1" applyFont="1" applyBorder="1" applyAlignment="1">
      <alignment horizontal="left"/>
    </xf>
    <xf numFmtId="0" fontId="9" fillId="0" borderId="62" xfId="2" applyFont="1" applyBorder="1"/>
    <xf numFmtId="0" fontId="9" fillId="0" borderId="99" xfId="2" applyFont="1" applyBorder="1"/>
    <xf numFmtId="0" fontId="18" fillId="0" borderId="90" xfId="2" applyBorder="1"/>
    <xf numFmtId="1" fontId="23" fillId="0" borderId="100" xfId="1" applyNumberFormat="1" applyFont="1" applyBorder="1" applyAlignment="1" applyProtection="1">
      <alignment horizontal="center"/>
    </xf>
    <xf numFmtId="2" fontId="24" fillId="0" borderId="101" xfId="1" applyNumberFormat="1" applyFont="1" applyBorder="1" applyAlignment="1" applyProtection="1">
      <alignment horizontal="center"/>
      <protection locked="0"/>
    </xf>
    <xf numFmtId="1" fontId="23" fillId="0" borderId="102" xfId="1" applyNumberFormat="1" applyFont="1" applyBorder="1" applyAlignment="1" applyProtection="1">
      <alignment horizontal="center"/>
    </xf>
    <xf numFmtId="2" fontId="24" fillId="0" borderId="103" xfId="1" applyNumberFormat="1" applyFont="1" applyBorder="1" applyAlignment="1" applyProtection="1">
      <alignment horizontal="center"/>
      <protection locked="0"/>
    </xf>
    <xf numFmtId="0" fontId="23" fillId="0" borderId="69" xfId="1" applyNumberFormat="1" applyFont="1" applyBorder="1" applyAlignment="1" applyProtection="1">
      <alignment horizontal="center"/>
    </xf>
    <xf numFmtId="1" fontId="12" fillId="0" borderId="105" xfId="1" applyNumberFormat="1" applyFont="1" applyBorder="1" applyAlignment="1" applyProtection="1">
      <alignment horizontal="center"/>
    </xf>
    <xf numFmtId="0" fontId="9" fillId="0" borderId="85" xfId="2" applyFont="1" applyBorder="1"/>
    <xf numFmtId="1" fontId="23" fillId="0" borderId="106" xfId="1" applyNumberFormat="1" applyFont="1" applyBorder="1" applyAlignment="1" applyProtection="1">
      <alignment horizontal="center"/>
    </xf>
    <xf numFmtId="2" fontId="24" fillId="0" borderId="107" xfId="1" applyNumberFormat="1" applyFont="1" applyBorder="1" applyAlignment="1" applyProtection="1">
      <alignment horizontal="center"/>
      <protection locked="0"/>
    </xf>
    <xf numFmtId="2" fontId="24" fillId="0" borderId="108" xfId="1" applyNumberFormat="1" applyFont="1" applyBorder="1" applyAlignment="1" applyProtection="1">
      <alignment horizontal="center"/>
      <protection locked="0"/>
    </xf>
    <xf numFmtId="0" fontId="9" fillId="0" borderId="88" xfId="2" applyFont="1" applyBorder="1"/>
    <xf numFmtId="2" fontId="24" fillId="0" borderId="109" xfId="1" applyNumberFormat="1" applyFont="1" applyBorder="1" applyAlignment="1" applyProtection="1">
      <alignment horizontal="center"/>
      <protection locked="0"/>
    </xf>
    <xf numFmtId="0" fontId="9" fillId="0" borderId="45" xfId="2" applyFont="1" applyBorder="1" applyAlignment="1">
      <alignment horizontal="left" vertical="center" wrapText="1"/>
    </xf>
    <xf numFmtId="0" fontId="8" fillId="0" borderId="110" xfId="1" applyFont="1" applyBorder="1" applyAlignment="1">
      <alignment horizontal="center"/>
    </xf>
    <xf numFmtId="0" fontId="8" fillId="0" borderId="110" xfId="1" applyFont="1" applyBorder="1" applyAlignment="1">
      <alignment horizontal="left"/>
    </xf>
    <xf numFmtId="49" fontId="8" fillId="0" borderId="111" xfId="1" applyNumberFormat="1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8" xfId="2" applyFont="1" applyBorder="1" applyAlignment="1">
      <alignment horizontal="left"/>
    </xf>
    <xf numFmtId="1" fontId="9" fillId="0" borderId="10" xfId="2" applyNumberFormat="1" applyFont="1" applyBorder="1" applyAlignment="1" applyProtection="1">
      <alignment horizontal="left"/>
      <protection locked="0"/>
    </xf>
    <xf numFmtId="1" fontId="23" fillId="0" borderId="112" xfId="1" applyNumberFormat="1" applyFont="1" applyBorder="1" applyAlignment="1" applyProtection="1">
      <alignment horizontal="center"/>
    </xf>
    <xf numFmtId="2" fontId="24" fillId="0" borderId="113" xfId="1" applyNumberFormat="1" applyFont="1" applyBorder="1" applyAlignment="1" applyProtection="1">
      <alignment horizontal="center"/>
      <protection locked="0"/>
    </xf>
    <xf numFmtId="0" fontId="9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left"/>
    </xf>
    <xf numFmtId="0" fontId="9" fillId="0" borderId="5" xfId="2" applyFont="1" applyBorder="1" applyAlignment="1">
      <alignment horizontal="center" vertical="center"/>
    </xf>
    <xf numFmtId="0" fontId="9" fillId="0" borderId="25" xfId="2" applyFont="1" applyBorder="1" applyAlignment="1">
      <alignment horizontal="left"/>
    </xf>
    <xf numFmtId="1" fontId="9" fillId="0" borderId="35" xfId="2" applyNumberFormat="1" applyFont="1" applyBorder="1" applyAlignment="1" applyProtection="1">
      <alignment horizontal="left"/>
      <protection locked="0"/>
    </xf>
    <xf numFmtId="0" fontId="8" fillId="0" borderId="83" xfId="1" applyFont="1" applyBorder="1" applyAlignment="1">
      <alignment horizontal="left"/>
    </xf>
    <xf numFmtId="0" fontId="8" fillId="0" borderId="115" xfId="1" applyFont="1" applyBorder="1" applyAlignment="1">
      <alignment horizontal="center"/>
    </xf>
    <xf numFmtId="0" fontId="8" fillId="0" borderId="116" xfId="1" applyFont="1" applyBorder="1" applyAlignment="1">
      <alignment horizontal="left"/>
    </xf>
    <xf numFmtId="0" fontId="27" fillId="0" borderId="66" xfId="1" applyFont="1" applyBorder="1" applyAlignment="1">
      <alignment horizontal="center" vertical="center"/>
    </xf>
    <xf numFmtId="0" fontId="28" fillId="6" borderId="118" xfId="1" applyFont="1" applyFill="1" applyBorder="1" applyAlignment="1">
      <alignment horizontal="center" vertical="center"/>
    </xf>
    <xf numFmtId="0" fontId="28" fillId="6" borderId="119" xfId="1" applyFont="1" applyFill="1" applyBorder="1" applyAlignment="1">
      <alignment horizontal="center" vertical="center"/>
    </xf>
    <xf numFmtId="0" fontId="29" fillId="6" borderId="120" xfId="1" applyFont="1" applyFill="1" applyBorder="1" applyAlignment="1" applyProtection="1">
      <alignment horizontal="center"/>
    </xf>
    <xf numFmtId="0" fontId="29" fillId="6" borderId="121" xfId="1" applyFont="1" applyFill="1" applyBorder="1" applyAlignment="1" applyProtection="1">
      <alignment horizontal="center"/>
    </xf>
    <xf numFmtId="1" fontId="29" fillId="6" borderId="119" xfId="1" applyNumberFormat="1" applyFont="1" applyFill="1" applyBorder="1" applyAlignment="1" applyProtection="1">
      <alignment horizontal="center"/>
    </xf>
    <xf numFmtId="0" fontId="29" fillId="6" borderId="119" xfId="1" applyFont="1" applyFill="1" applyBorder="1" applyAlignment="1" applyProtection="1">
      <alignment horizontal="center"/>
    </xf>
    <xf numFmtId="2" fontId="29" fillId="6" borderId="119" xfId="1" applyNumberFormat="1" applyFont="1" applyFill="1" applyBorder="1" applyAlignment="1" applyProtection="1">
      <alignment horizontal="center"/>
    </xf>
    <xf numFmtId="0" fontId="28" fillId="6" borderId="122" xfId="1" applyFont="1" applyFill="1" applyBorder="1" applyAlignment="1">
      <alignment horizontal="center" vertical="center"/>
    </xf>
    <xf numFmtId="0" fontId="29" fillId="6" borderId="92" xfId="1" applyFont="1" applyFill="1" applyBorder="1" applyAlignment="1" applyProtection="1">
      <alignment horizontal="center" vertical="center"/>
    </xf>
    <xf numFmtId="0" fontId="28" fillId="6" borderId="123" xfId="1" applyFont="1" applyFill="1" applyBorder="1" applyAlignment="1">
      <alignment horizontal="center"/>
    </xf>
    <xf numFmtId="0" fontId="27" fillId="0" borderId="78" xfId="1" applyFont="1" applyBorder="1" applyAlignment="1">
      <alignment horizontal="center" vertical="center"/>
    </xf>
    <xf numFmtId="0" fontId="28" fillId="6" borderId="124" xfId="1" applyFont="1" applyFill="1" applyBorder="1" applyAlignment="1">
      <alignment horizontal="center" vertical="center"/>
    </xf>
    <xf numFmtId="0" fontId="28" fillId="6" borderId="125" xfId="1" applyFont="1" applyFill="1" applyBorder="1" applyAlignment="1">
      <alignment horizontal="center" vertical="center"/>
    </xf>
    <xf numFmtId="0" fontId="28" fillId="6" borderId="128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/>
    </xf>
    <xf numFmtId="0" fontId="28" fillId="6" borderId="129" xfId="1" applyFont="1" applyFill="1" applyBorder="1" applyAlignment="1">
      <alignment horizontal="center"/>
    </xf>
    <xf numFmtId="0" fontId="18" fillId="0" borderId="130" xfId="2" applyBorder="1"/>
    <xf numFmtId="0" fontId="8" fillId="0" borderId="0" xfId="2" applyFont="1"/>
    <xf numFmtId="0" fontId="47" fillId="0" borderId="0" xfId="2" applyFont="1"/>
    <xf numFmtId="0" fontId="18" fillId="0" borderId="140" xfId="2" applyBorder="1"/>
    <xf numFmtId="1" fontId="22" fillId="29" borderId="55" xfId="1" applyNumberFormat="1" applyFont="1" applyFill="1" applyBorder="1" applyAlignment="1" applyProtection="1">
      <alignment horizontal="center"/>
      <protection locked="0"/>
    </xf>
    <xf numFmtId="165" fontId="25" fillId="0" borderId="105" xfId="1" applyNumberFormat="1" applyFont="1" applyBorder="1" applyAlignment="1" applyProtection="1">
      <alignment horizontal="center"/>
    </xf>
    <xf numFmtId="165" fontId="50" fillId="0" borderId="141" xfId="1" applyNumberFormat="1" applyFont="1" applyBorder="1" applyAlignment="1" applyProtection="1">
      <alignment horizontal="center"/>
      <protection locked="0"/>
    </xf>
    <xf numFmtId="0" fontId="51" fillId="0" borderId="142" xfId="2" applyFont="1" applyBorder="1" applyAlignment="1">
      <alignment horizontal="center" vertical="center"/>
    </xf>
    <xf numFmtId="1" fontId="50" fillId="0" borderId="59" xfId="1" applyNumberFormat="1" applyFont="1" applyBorder="1" applyAlignment="1" applyProtection="1">
      <alignment horizontal="center"/>
    </xf>
    <xf numFmtId="1" fontId="52" fillId="0" borderId="143" xfId="2" applyNumberFormat="1" applyFont="1" applyBorder="1" applyAlignment="1">
      <alignment horizontal="center" vertical="center"/>
    </xf>
    <xf numFmtId="2" fontId="24" fillId="0" borderId="144" xfId="2" applyNumberFormat="1" applyFont="1" applyBorder="1" applyAlignment="1">
      <alignment horizontal="center" vertical="center"/>
    </xf>
    <xf numFmtId="165" fontId="50" fillId="0" borderId="59" xfId="1" applyNumberFormat="1" applyFont="1" applyBorder="1" applyAlignment="1" applyProtection="1">
      <alignment horizontal="center"/>
    </xf>
    <xf numFmtId="0" fontId="24" fillId="0" borderId="145" xfId="2" applyFont="1" applyBorder="1" applyAlignment="1">
      <alignment horizontal="center" vertical="center"/>
    </xf>
    <xf numFmtId="0" fontId="8" fillId="0" borderId="38" xfId="2" applyFont="1" applyBorder="1"/>
    <xf numFmtId="0" fontId="8" fillId="0" borderId="83" xfId="2" applyFont="1" applyBorder="1" applyAlignment="1">
      <alignment horizontal="center"/>
    </xf>
    <xf numFmtId="0" fontId="8" fillId="0" borderId="83" xfId="2" applyFont="1" applyBorder="1"/>
    <xf numFmtId="0" fontId="8" fillId="0" borderId="84" xfId="2" applyFont="1" applyBorder="1"/>
    <xf numFmtId="1" fontId="22" fillId="29" borderId="67" xfId="1" applyNumberFormat="1" applyFont="1" applyFill="1" applyBorder="1" applyAlignment="1" applyProtection="1">
      <alignment horizontal="center"/>
      <protection locked="0"/>
    </xf>
    <xf numFmtId="165" fontId="12" fillId="0" borderId="105" xfId="1" applyNumberFormat="1" applyFont="1" applyBorder="1" applyAlignment="1" applyProtection="1">
      <alignment horizontal="center"/>
    </xf>
    <xf numFmtId="165" fontId="50" fillId="0" borderId="57" xfId="1" applyNumberFormat="1" applyFont="1" applyBorder="1" applyAlignment="1" applyProtection="1">
      <alignment horizontal="center"/>
      <protection locked="0"/>
    </xf>
    <xf numFmtId="0" fontId="51" fillId="0" borderId="146" xfId="2" applyFont="1" applyBorder="1" applyAlignment="1">
      <alignment horizontal="center" vertical="center"/>
    </xf>
    <xf numFmtId="1" fontId="52" fillId="0" borderId="147" xfId="2" applyNumberFormat="1" applyFont="1" applyBorder="1" applyAlignment="1">
      <alignment horizontal="center" vertical="center"/>
    </xf>
    <xf numFmtId="2" fontId="24" fillId="0" borderId="146" xfId="2" applyNumberFormat="1" applyFont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/>
    </xf>
    <xf numFmtId="0" fontId="8" fillId="0" borderId="8" xfId="2" applyFont="1" applyBorder="1"/>
    <xf numFmtId="0" fontId="8" fillId="0" borderId="10" xfId="2" applyFont="1" applyBorder="1"/>
    <xf numFmtId="0" fontId="18" fillId="0" borderId="0" xfId="2" applyBorder="1"/>
    <xf numFmtId="0" fontId="8" fillId="0" borderId="33" xfId="2" applyFont="1" applyBorder="1"/>
    <xf numFmtId="0" fontId="8" fillId="0" borderId="6" xfId="2" applyFont="1" applyBorder="1"/>
    <xf numFmtId="0" fontId="8" fillId="0" borderId="25" xfId="2" applyFont="1" applyBorder="1" applyAlignment="1">
      <alignment horizontal="center"/>
    </xf>
    <xf numFmtId="0" fontId="8" fillId="0" borderId="25" xfId="2" applyFont="1" applyBorder="1"/>
    <xf numFmtId="0" fontId="8" fillId="0" borderId="24" xfId="2" applyFont="1" applyBorder="1"/>
    <xf numFmtId="1" fontId="24" fillId="0" borderId="58" xfId="1" applyNumberFormat="1" applyFont="1" applyBorder="1" applyAlignment="1" applyProtection="1">
      <alignment horizontal="center" vertical="center"/>
      <protection locked="0"/>
    </xf>
    <xf numFmtId="1" fontId="24" fillId="0" borderId="60" xfId="1" applyNumberFormat="1" applyFont="1" applyBorder="1" applyAlignment="1" applyProtection="1">
      <alignment horizontal="center"/>
      <protection locked="0"/>
    </xf>
    <xf numFmtId="1" fontId="52" fillId="0" borderId="59" xfId="1" applyNumberFormat="1" applyFont="1" applyBorder="1" applyAlignment="1" applyProtection="1">
      <alignment horizontal="center"/>
    </xf>
    <xf numFmtId="1" fontId="24" fillId="0" borderId="61" xfId="1" applyNumberFormat="1" applyFont="1" applyBorder="1" applyAlignment="1" applyProtection="1">
      <alignment horizontal="center"/>
      <protection locked="0"/>
    </xf>
    <xf numFmtId="0" fontId="8" fillId="0" borderId="85" xfId="2" applyFont="1" applyBorder="1"/>
    <xf numFmtId="165" fontId="12" fillId="0" borderId="68" xfId="1" applyNumberFormat="1" applyFont="1" applyBorder="1" applyAlignment="1" applyProtection="1">
      <alignment horizontal="center"/>
    </xf>
    <xf numFmtId="165" fontId="50" fillId="0" borderId="69" xfId="1" applyNumberFormat="1" applyFont="1" applyBorder="1" applyAlignment="1" applyProtection="1">
      <alignment horizontal="center"/>
      <protection locked="0"/>
    </xf>
    <xf numFmtId="1" fontId="24" fillId="0" borderId="68" xfId="1" applyNumberFormat="1" applyFont="1" applyBorder="1" applyAlignment="1" applyProtection="1">
      <alignment horizontal="center" vertical="center"/>
      <protection locked="0"/>
    </xf>
    <xf numFmtId="1" fontId="50" fillId="0" borderId="69" xfId="1" applyNumberFormat="1" applyFont="1" applyBorder="1" applyAlignment="1" applyProtection="1">
      <alignment horizontal="center"/>
    </xf>
    <xf numFmtId="1" fontId="24" fillId="0" borderId="70" xfId="1" applyNumberFormat="1" applyFont="1" applyBorder="1" applyAlignment="1" applyProtection="1">
      <alignment horizontal="center"/>
      <protection locked="0"/>
    </xf>
    <xf numFmtId="1" fontId="52" fillId="0" borderId="69" xfId="1" applyNumberFormat="1" applyFont="1" applyBorder="1" applyAlignment="1" applyProtection="1">
      <alignment horizontal="center"/>
    </xf>
    <xf numFmtId="165" fontId="50" fillId="0" borderId="69" xfId="1" applyNumberFormat="1" applyFont="1" applyBorder="1" applyAlignment="1" applyProtection="1">
      <alignment horizontal="center"/>
    </xf>
    <xf numFmtId="1" fontId="24" fillId="0" borderId="71" xfId="1" applyNumberFormat="1" applyFont="1" applyBorder="1" applyAlignment="1" applyProtection="1">
      <alignment horizontal="center"/>
      <protection locked="0"/>
    </xf>
    <xf numFmtId="0" fontId="8" fillId="0" borderId="26" xfId="2" applyFont="1" applyBorder="1"/>
    <xf numFmtId="1" fontId="24" fillId="0" borderId="74" xfId="1" applyNumberFormat="1" applyFont="1" applyBorder="1" applyAlignment="1" applyProtection="1">
      <alignment horizontal="center" vertical="center"/>
      <protection locked="0"/>
    </xf>
    <xf numFmtId="1" fontId="24" fillId="0" borderId="76" xfId="1" applyNumberFormat="1" applyFont="1" applyBorder="1" applyAlignment="1" applyProtection="1">
      <alignment horizontal="center"/>
      <protection locked="0"/>
    </xf>
    <xf numFmtId="1" fontId="52" fillId="0" borderId="75" xfId="1" applyNumberFormat="1" applyFont="1" applyBorder="1" applyAlignment="1" applyProtection="1">
      <alignment horizontal="center"/>
    </xf>
    <xf numFmtId="1" fontId="24" fillId="0" borderId="77" xfId="1" applyNumberFormat="1" applyFont="1" applyBorder="1" applyAlignment="1" applyProtection="1">
      <alignment horizontal="center"/>
      <protection locked="0"/>
    </xf>
    <xf numFmtId="0" fontId="54" fillId="0" borderId="26" xfId="2" applyFont="1" applyBorder="1"/>
    <xf numFmtId="165" fontId="25" fillId="0" borderId="68" xfId="1" applyNumberFormat="1" applyFont="1" applyBorder="1" applyAlignment="1" applyProtection="1">
      <alignment horizontal="center"/>
    </xf>
    <xf numFmtId="0" fontId="54" fillId="0" borderId="9" xfId="2" applyFont="1" applyBorder="1"/>
    <xf numFmtId="0" fontId="54" fillId="0" borderId="33" xfId="2" applyFont="1" applyBorder="1"/>
    <xf numFmtId="0" fontId="54" fillId="0" borderId="6" xfId="2" applyFont="1" applyBorder="1"/>
    <xf numFmtId="0" fontId="8" fillId="0" borderId="9" xfId="2" applyFont="1" applyBorder="1"/>
    <xf numFmtId="0" fontId="8" fillId="0" borderId="30" xfId="2" applyFont="1" applyBorder="1"/>
    <xf numFmtId="0" fontId="28" fillId="0" borderId="150" xfId="2" applyFont="1" applyBorder="1" applyAlignment="1">
      <alignment horizontal="center" vertical="center"/>
    </xf>
    <xf numFmtId="0" fontId="28" fillId="0" borderId="151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/>
    </xf>
    <xf numFmtId="1" fontId="24" fillId="0" borderId="60" xfId="1" applyNumberFormat="1" applyFont="1" applyBorder="1" applyAlignment="1" applyProtection="1">
      <alignment horizontal="center" vertical="center"/>
      <protection locked="0"/>
    </xf>
    <xf numFmtId="1" fontId="24" fillId="0" borderId="79" xfId="1" applyNumberFormat="1" applyFont="1" applyBorder="1" applyAlignment="1" applyProtection="1">
      <alignment horizontal="center"/>
      <protection locked="0"/>
    </xf>
    <xf numFmtId="1" fontId="52" fillId="0" borderId="57" xfId="1" applyNumberFormat="1" applyFont="1" applyBorder="1" applyAlignment="1" applyProtection="1">
      <alignment horizontal="center"/>
    </xf>
    <xf numFmtId="1" fontId="24" fillId="0" borderId="80" xfId="1" applyNumberFormat="1" applyFont="1" applyBorder="1" applyAlignment="1" applyProtection="1">
      <alignment horizontal="center"/>
      <protection locked="0"/>
    </xf>
    <xf numFmtId="0" fontId="9" fillId="0" borderId="32" xfId="2" applyFont="1" applyBorder="1" applyAlignment="1">
      <alignment horizontal="left" vertical="center" wrapText="1"/>
    </xf>
    <xf numFmtId="0" fontId="8" fillId="0" borderId="143" xfId="1" applyFont="1" applyBorder="1" applyAlignment="1">
      <alignment horizontal="left"/>
    </xf>
    <xf numFmtId="1" fontId="24" fillId="0" borderId="82" xfId="1" applyNumberFormat="1" applyFont="1" applyBorder="1" applyAlignment="1" applyProtection="1">
      <alignment horizontal="center"/>
      <protection locked="0"/>
    </xf>
    <xf numFmtId="0" fontId="9" fillId="0" borderId="9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9" fillId="0" borderId="152" xfId="2" applyFont="1" applyBorder="1" applyAlignment="1">
      <alignment horizontal="left" vertical="center" wrapText="1"/>
    </xf>
    <xf numFmtId="0" fontId="8" fillId="0" borderId="89" xfId="1" applyFont="1" applyBorder="1" applyAlignment="1">
      <alignment horizontal="center"/>
    </xf>
    <xf numFmtId="49" fontId="8" fillId="0" borderId="153" xfId="1" applyNumberFormat="1" applyFont="1" applyBorder="1" applyAlignment="1" applyProtection="1">
      <alignment horizontal="left" vertical="center"/>
    </xf>
    <xf numFmtId="0" fontId="54" fillId="0" borderId="32" xfId="1" applyFont="1" applyBorder="1" applyAlignment="1">
      <alignment horizontal="left" vertical="center"/>
    </xf>
    <xf numFmtId="49" fontId="8" fillId="0" borderId="154" xfId="1" applyNumberFormat="1" applyFont="1" applyBorder="1" applyAlignment="1" applyProtection="1">
      <alignment horizontal="left" vertical="center"/>
    </xf>
    <xf numFmtId="0" fontId="54" fillId="0" borderId="9" xfId="1" applyFont="1" applyBorder="1" applyAlignment="1">
      <alignment horizontal="left" vertical="center"/>
    </xf>
    <xf numFmtId="0" fontId="54" fillId="0" borderId="38" xfId="1" applyFont="1" applyBorder="1" applyAlignment="1">
      <alignment horizontal="left" vertical="center"/>
    </xf>
    <xf numFmtId="0" fontId="54" fillId="0" borderId="152" xfId="1" applyFont="1" applyBorder="1" applyAlignment="1">
      <alignment horizontal="left" vertical="center"/>
    </xf>
    <xf numFmtId="0" fontId="8" fillId="0" borderId="89" xfId="2" applyFont="1" applyBorder="1" applyAlignment="1">
      <alignment horizontal="center"/>
    </xf>
    <xf numFmtId="0" fontId="28" fillId="0" borderId="155" xfId="2" applyFont="1" applyBorder="1" applyAlignment="1">
      <alignment horizontal="center" vertical="center"/>
    </xf>
    <xf numFmtId="0" fontId="28" fillId="0" borderId="46" xfId="2" applyFont="1" applyFill="1" applyBorder="1" applyAlignment="1">
      <alignment horizontal="center" vertical="center"/>
    </xf>
    <xf numFmtId="0" fontId="18" fillId="0" borderId="37" xfId="2" applyBorder="1"/>
    <xf numFmtId="0" fontId="18" fillId="0" borderId="9" xfId="2" applyFont="1" applyBorder="1"/>
    <xf numFmtId="49" fontId="8" fillId="0" borderId="157" xfId="1" applyNumberFormat="1" applyFont="1" applyBorder="1" applyAlignment="1">
      <alignment horizontal="left"/>
    </xf>
    <xf numFmtId="0" fontId="28" fillId="30" borderId="118" xfId="1" applyFont="1" applyFill="1" applyBorder="1" applyAlignment="1">
      <alignment horizontal="center" vertical="center"/>
    </xf>
    <xf numFmtId="0" fontId="28" fillId="30" borderId="119" xfId="1" applyFont="1" applyFill="1" applyBorder="1" applyAlignment="1">
      <alignment horizontal="center" vertical="center"/>
    </xf>
    <xf numFmtId="0" fontId="29" fillId="30" borderId="120" xfId="1" applyFont="1" applyFill="1" applyBorder="1" applyAlignment="1" applyProtection="1">
      <alignment horizontal="center"/>
    </xf>
    <xf numFmtId="0" fontId="29" fillId="30" borderId="121" xfId="1" applyFont="1" applyFill="1" applyBorder="1" applyAlignment="1" applyProtection="1">
      <alignment horizontal="center"/>
    </xf>
    <xf numFmtId="1" fontId="29" fillId="30" borderId="119" xfId="1" applyNumberFormat="1" applyFont="1" applyFill="1" applyBorder="1" applyAlignment="1" applyProtection="1">
      <alignment horizontal="center"/>
    </xf>
    <xf numFmtId="0" fontId="29" fillId="30" borderId="119" xfId="1" applyFont="1" applyFill="1" applyBorder="1" applyAlignment="1" applyProtection="1">
      <alignment horizontal="center"/>
    </xf>
    <xf numFmtId="2" fontId="29" fillId="30" borderId="119" xfId="1" applyNumberFormat="1" applyFont="1" applyFill="1" applyBorder="1" applyAlignment="1" applyProtection="1">
      <alignment horizontal="center"/>
    </xf>
    <xf numFmtId="0" fontId="28" fillId="30" borderId="122" xfId="1" applyFont="1" applyFill="1" applyBorder="1" applyAlignment="1">
      <alignment horizontal="center" vertical="center"/>
    </xf>
    <xf numFmtId="0" fontId="29" fillId="30" borderId="92" xfId="1" applyFont="1" applyFill="1" applyBorder="1" applyAlignment="1" applyProtection="1">
      <alignment horizontal="center" vertical="center"/>
    </xf>
    <xf numFmtId="0" fontId="28" fillId="30" borderId="123" xfId="1" applyFont="1" applyFill="1" applyBorder="1" applyAlignment="1">
      <alignment horizontal="center"/>
    </xf>
    <xf numFmtId="0" fontId="28" fillId="30" borderId="124" xfId="1" applyFont="1" applyFill="1" applyBorder="1" applyAlignment="1">
      <alignment horizontal="center" vertical="center"/>
    </xf>
    <xf numFmtId="0" fontId="28" fillId="30" borderId="125" xfId="1" applyFont="1" applyFill="1" applyBorder="1" applyAlignment="1">
      <alignment horizontal="center" vertical="center"/>
    </xf>
    <xf numFmtId="0" fontId="28" fillId="30" borderId="128" xfId="1" applyFont="1" applyFill="1" applyBorder="1" applyAlignment="1">
      <alignment horizontal="center" vertical="center"/>
    </xf>
    <xf numFmtId="0" fontId="28" fillId="30" borderId="78" xfId="1" applyFont="1" applyFill="1" applyBorder="1" applyAlignment="1">
      <alignment horizontal="center"/>
    </xf>
    <xf numFmtId="0" fontId="28" fillId="30" borderId="129" xfId="1" applyFont="1" applyFill="1" applyBorder="1" applyAlignment="1">
      <alignment horizontal="center"/>
    </xf>
    <xf numFmtId="0" fontId="56" fillId="31" borderId="158" xfId="0" applyFont="1" applyFill="1" applyBorder="1" applyAlignment="1">
      <alignment horizontal="center" vertical="center"/>
    </xf>
    <xf numFmtId="0" fontId="0" fillId="0" borderId="159" xfId="0" applyBorder="1"/>
    <xf numFmtId="0" fontId="13" fillId="3" borderId="159" xfId="0" applyFont="1" applyFill="1" applyBorder="1" applyAlignment="1">
      <alignment horizontal="center" vertical="center"/>
    </xf>
    <xf numFmtId="0" fontId="56" fillId="31" borderId="44" xfId="0" applyFont="1" applyFill="1" applyBorder="1" applyAlignment="1">
      <alignment horizontal="center" vertical="center"/>
    </xf>
    <xf numFmtId="0" fontId="56" fillId="0" borderId="32" xfId="0" applyFont="1" applyBorder="1" applyAlignment="1">
      <alignment horizontal="left" vertical="center" indent="2"/>
    </xf>
    <xf numFmtId="0" fontId="13" fillId="3" borderId="160" xfId="0" applyFont="1" applyFill="1" applyBorder="1" applyAlignment="1">
      <alignment horizontal="center" vertical="center"/>
    </xf>
    <xf numFmtId="0" fontId="56" fillId="0" borderId="161" xfId="0" applyFont="1" applyBorder="1" applyAlignment="1">
      <alignment horizontal="left" vertical="center" indent="2"/>
    </xf>
    <xf numFmtId="0" fontId="13" fillId="3" borderId="162" xfId="0" applyFont="1" applyFill="1" applyBorder="1" applyAlignment="1">
      <alignment horizontal="center" vertical="center"/>
    </xf>
    <xf numFmtId="0" fontId="13" fillId="3" borderId="163" xfId="0" applyFont="1" applyFill="1" applyBorder="1" applyAlignment="1">
      <alignment horizontal="center" vertical="center"/>
    </xf>
    <xf numFmtId="0" fontId="56" fillId="0" borderId="44" xfId="0" applyFont="1" applyBorder="1" applyAlignment="1">
      <alignment horizontal="left" vertical="center" indent="2"/>
    </xf>
    <xf numFmtId="0" fontId="13" fillId="3" borderId="161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left" vertical="center" indent="2"/>
    </xf>
    <xf numFmtId="0" fontId="56" fillId="31" borderId="161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vertical="center" indent="2"/>
    </xf>
    <xf numFmtId="0" fontId="56" fillId="31" borderId="164" xfId="0" applyFont="1" applyFill="1" applyBorder="1" applyAlignment="1">
      <alignment horizontal="center" vertical="center"/>
    </xf>
    <xf numFmtId="0" fontId="56" fillId="0" borderId="163" xfId="0" applyFont="1" applyBorder="1" applyAlignment="1">
      <alignment horizontal="left" vertical="center" indent="2"/>
    </xf>
    <xf numFmtId="0" fontId="13" fillId="3" borderId="16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6" fillId="0" borderId="158" xfId="0" applyFont="1" applyBorder="1" applyAlignment="1">
      <alignment horizontal="left" vertical="center" indent="2"/>
    </xf>
    <xf numFmtId="0" fontId="58" fillId="0" borderId="44" xfId="0" applyFont="1" applyBorder="1" applyAlignment="1">
      <alignment horizontal="left" vertical="center"/>
    </xf>
    <xf numFmtId="0" fontId="59" fillId="0" borderId="44" xfId="0" applyFont="1" applyBorder="1" applyAlignment="1">
      <alignment horizontal="left" vertical="center" indent="2"/>
    </xf>
    <xf numFmtId="0" fontId="56" fillId="0" borderId="164" xfId="0" applyFont="1" applyBorder="1" applyAlignment="1">
      <alignment horizontal="left" vertical="center" indent="2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60" fillId="0" borderId="0" xfId="0" applyFont="1" applyBorder="1" applyAlignment="1">
      <alignment horizontal="center" vertical="center"/>
    </xf>
    <xf numFmtId="0" fontId="61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1" fontId="62" fillId="32" borderId="55" xfId="1" applyNumberFormat="1" applyFont="1" applyFill="1" applyBorder="1" applyAlignment="1" applyProtection="1">
      <alignment horizontal="center"/>
      <protection locked="0"/>
    </xf>
    <xf numFmtId="165" fontId="22" fillId="0" borderId="125" xfId="1" applyNumberFormat="1" applyFont="1" applyBorder="1" applyAlignment="1" applyProtection="1">
      <alignment horizontal="center"/>
    </xf>
    <xf numFmtId="0" fontId="24" fillId="33" borderId="168" xfId="1" applyNumberFormat="1" applyFont="1" applyFill="1" applyBorder="1" applyAlignment="1" applyProtection="1">
      <alignment horizontal="center"/>
      <protection locked="0"/>
    </xf>
    <xf numFmtId="1" fontId="24" fillId="0" borderId="57" xfId="1" applyNumberFormat="1" applyFont="1" applyBorder="1" applyAlignment="1" applyProtection="1">
      <alignment horizontal="center"/>
      <protection locked="0"/>
    </xf>
    <xf numFmtId="1" fontId="24" fillId="0" borderId="169" xfId="1" applyNumberFormat="1" applyFont="1" applyBorder="1" applyAlignment="1" applyProtection="1">
      <alignment horizontal="center"/>
      <protection locked="0"/>
    </xf>
    <xf numFmtId="0" fontId="24" fillId="33" borderId="170" xfId="1" applyNumberFormat="1" applyFont="1" applyFill="1" applyBorder="1" applyAlignment="1" applyProtection="1">
      <alignment horizontal="center"/>
    </xf>
    <xf numFmtId="1" fontId="24" fillId="0" borderId="171" xfId="1" applyNumberFormat="1" applyFont="1" applyBorder="1" applyAlignment="1" applyProtection="1">
      <alignment horizontal="center"/>
      <protection locked="0"/>
    </xf>
    <xf numFmtId="165" fontId="24" fillId="0" borderId="61" xfId="1" applyNumberFormat="1" applyFont="1" applyBorder="1" applyAlignment="1" applyProtection="1">
      <alignment horizontal="center"/>
      <protection locked="0"/>
    </xf>
    <xf numFmtId="1" fontId="24" fillId="33" borderId="172" xfId="1" applyNumberFormat="1" applyFont="1" applyFill="1" applyBorder="1" applyAlignment="1" applyProtection="1">
      <alignment horizontal="center"/>
    </xf>
    <xf numFmtId="0" fontId="24" fillId="33" borderId="173" xfId="1" applyNumberFormat="1" applyFont="1" applyFill="1" applyBorder="1" applyAlignment="1" applyProtection="1">
      <alignment horizontal="center"/>
    </xf>
    <xf numFmtId="1" fontId="24" fillId="0" borderId="174" xfId="1" applyNumberFormat="1" applyFont="1" applyBorder="1" applyAlignment="1" applyProtection="1">
      <alignment horizontal="center"/>
      <protection locked="0"/>
    </xf>
    <xf numFmtId="1" fontId="62" fillId="32" borderId="67" xfId="1" applyNumberFormat="1" applyFont="1" applyFill="1" applyBorder="1" applyAlignment="1" applyProtection="1">
      <alignment horizontal="center"/>
      <protection locked="0"/>
    </xf>
    <xf numFmtId="165" fontId="22" fillId="0" borderId="175" xfId="1" applyNumberFormat="1" applyFont="1" applyBorder="1" applyAlignment="1" applyProtection="1">
      <alignment horizontal="center"/>
    </xf>
    <xf numFmtId="0" fontId="24" fillId="33" borderId="172" xfId="1" applyNumberFormat="1" applyFont="1" applyFill="1" applyBorder="1" applyAlignment="1" applyProtection="1">
      <alignment horizontal="center"/>
      <protection locked="0"/>
    </xf>
    <xf numFmtId="1" fontId="24" fillId="0" borderId="69" xfId="1" applyNumberFormat="1" applyFont="1" applyBorder="1" applyAlignment="1" applyProtection="1">
      <alignment horizontal="center"/>
      <protection locked="0"/>
    </xf>
    <xf numFmtId="1" fontId="24" fillId="0" borderId="175" xfId="1" applyNumberFormat="1" applyFont="1" applyBorder="1" applyAlignment="1" applyProtection="1">
      <alignment horizontal="center"/>
      <protection locked="0"/>
    </xf>
    <xf numFmtId="0" fontId="24" fillId="33" borderId="172" xfId="1" applyNumberFormat="1" applyFont="1" applyFill="1" applyBorder="1" applyAlignment="1" applyProtection="1">
      <alignment horizontal="center"/>
    </xf>
    <xf numFmtId="1" fontId="24" fillId="0" borderId="176" xfId="1" applyNumberFormat="1" applyFont="1" applyBorder="1" applyAlignment="1" applyProtection="1">
      <alignment horizontal="center"/>
      <protection locked="0"/>
    </xf>
    <xf numFmtId="165" fontId="24" fillId="0" borderId="71" xfId="1" applyNumberFormat="1" applyFont="1" applyBorder="1" applyAlignment="1" applyProtection="1">
      <alignment horizontal="center"/>
      <protection locked="0"/>
    </xf>
    <xf numFmtId="0" fontId="24" fillId="33" borderId="176" xfId="1" applyNumberFormat="1" applyFont="1" applyFill="1" applyBorder="1" applyAlignment="1" applyProtection="1">
      <alignment horizontal="center"/>
    </xf>
    <xf numFmtId="1" fontId="24" fillId="0" borderId="177" xfId="1" applyNumberFormat="1" applyFont="1" applyBorder="1" applyAlignment="1" applyProtection="1">
      <alignment horizontal="center"/>
      <protection locked="0"/>
    </xf>
    <xf numFmtId="1" fontId="24" fillId="0" borderId="176" xfId="1" applyNumberFormat="1" applyFont="1" applyBorder="1" applyAlignment="1" applyProtection="1">
      <alignment horizontal="center"/>
    </xf>
    <xf numFmtId="1" fontId="24" fillId="0" borderId="177" xfId="1" applyNumberFormat="1" applyFont="1" applyBorder="1" applyAlignment="1" applyProtection="1">
      <alignment horizontal="center"/>
    </xf>
    <xf numFmtId="0" fontId="24" fillId="0" borderId="176" xfId="1" applyNumberFormat="1" applyFont="1" applyBorder="1" applyAlignment="1" applyProtection="1">
      <alignment horizontal="center"/>
    </xf>
    <xf numFmtId="165" fontId="12" fillId="0" borderId="175" xfId="1" applyNumberFormat="1" applyFont="1" applyBorder="1" applyAlignment="1" applyProtection="1">
      <alignment horizontal="center"/>
    </xf>
    <xf numFmtId="0" fontId="9" fillId="0" borderId="26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/>
    </xf>
    <xf numFmtId="1" fontId="9" fillId="0" borderId="24" xfId="2" applyNumberFormat="1" applyFont="1" applyBorder="1" applyAlignment="1" applyProtection="1">
      <alignment horizontal="left"/>
      <protection locked="0"/>
    </xf>
    <xf numFmtId="0" fontId="9" fillId="0" borderId="178" xfId="2" applyFont="1" applyBorder="1"/>
    <xf numFmtId="0" fontId="9" fillId="0" borderId="96" xfId="2" applyFont="1" applyBorder="1" applyAlignment="1">
      <alignment horizontal="center"/>
    </xf>
    <xf numFmtId="0" fontId="18" fillId="0" borderId="97" xfId="2" applyBorder="1"/>
    <xf numFmtId="0" fontId="18" fillId="0" borderId="98" xfId="2" applyBorder="1"/>
    <xf numFmtId="0" fontId="8" fillId="0" borderId="178" xfId="1" applyFont="1" applyBorder="1" applyAlignment="1">
      <alignment horizontal="left" vertical="center"/>
    </xf>
    <xf numFmtId="1" fontId="24" fillId="0" borderId="179" xfId="1" applyNumberFormat="1" applyFont="1" applyBorder="1" applyAlignment="1" applyProtection="1">
      <alignment horizontal="center"/>
    </xf>
    <xf numFmtId="1" fontId="24" fillId="0" borderId="69" xfId="1" applyNumberFormat="1" applyFont="1" applyBorder="1" applyAlignment="1" applyProtection="1">
      <alignment horizontal="center"/>
    </xf>
    <xf numFmtId="1" fontId="24" fillId="0" borderId="180" xfId="1" applyNumberFormat="1" applyFont="1" applyBorder="1" applyAlignment="1" applyProtection="1">
      <alignment horizontal="center"/>
    </xf>
    <xf numFmtId="1" fontId="24" fillId="0" borderId="181" xfId="1" applyNumberFormat="1" applyFont="1" applyBorder="1" applyAlignment="1" applyProtection="1">
      <alignment horizontal="center"/>
      <protection locked="0"/>
    </xf>
    <xf numFmtId="49" fontId="8" fillId="0" borderId="40" xfId="1" applyNumberFormat="1" applyFont="1" applyBorder="1" applyAlignment="1" applyProtection="1">
      <alignment horizontal="left" vertical="center"/>
    </xf>
    <xf numFmtId="1" fontId="24" fillId="0" borderId="59" xfId="1" applyNumberFormat="1" applyFont="1" applyBorder="1" applyAlignment="1" applyProtection="1">
      <alignment horizontal="center"/>
      <protection locked="0"/>
    </xf>
    <xf numFmtId="1" fontId="24" fillId="0" borderId="181" xfId="1" applyNumberFormat="1" applyFont="1" applyBorder="1" applyAlignment="1" applyProtection="1">
      <alignment horizontal="center"/>
    </xf>
    <xf numFmtId="0" fontId="9" fillId="0" borderId="40" xfId="2" applyFont="1" applyBorder="1" applyAlignment="1">
      <alignment horizontal="center" vertical="center"/>
    </xf>
    <xf numFmtId="0" fontId="9" fillId="0" borderId="40" xfId="2" applyFont="1" applyBorder="1" applyAlignment="1">
      <alignment horizontal="left"/>
    </xf>
    <xf numFmtId="1" fontId="9" fillId="0" borderId="43" xfId="2" applyNumberFormat="1" applyFont="1" applyBorder="1" applyAlignment="1" applyProtection="1">
      <alignment horizontal="left"/>
      <protection locked="0"/>
    </xf>
    <xf numFmtId="0" fontId="63" fillId="0" borderId="0" xfId="2" applyFont="1"/>
    <xf numFmtId="1" fontId="24" fillId="0" borderId="75" xfId="1" applyNumberFormat="1" applyFont="1" applyBorder="1" applyAlignment="1" applyProtection="1">
      <alignment horizontal="center"/>
      <protection locked="0"/>
    </xf>
    <xf numFmtId="1" fontId="24" fillId="0" borderId="57" xfId="1" applyNumberFormat="1" applyFont="1" applyBorder="1" applyAlignment="1" applyProtection="1">
      <alignment horizontal="center"/>
    </xf>
    <xf numFmtId="1" fontId="24" fillId="0" borderId="182" xfId="1" applyNumberFormat="1" applyFont="1" applyBorder="1" applyAlignment="1" applyProtection="1">
      <alignment horizontal="center"/>
    </xf>
    <xf numFmtId="1" fontId="24" fillId="0" borderId="180" xfId="1" applyNumberFormat="1" applyFont="1" applyBorder="1" applyAlignment="1" applyProtection="1">
      <alignment horizontal="center"/>
      <protection locked="0"/>
    </xf>
    <xf numFmtId="0" fontId="9" fillId="0" borderId="45" xfId="2" applyFont="1" applyBorder="1"/>
    <xf numFmtId="1" fontId="24" fillId="0" borderId="112" xfId="1" applyNumberFormat="1" applyFont="1" applyBorder="1" applyAlignment="1" applyProtection="1">
      <alignment horizontal="center"/>
      <protection locked="0"/>
    </xf>
    <xf numFmtId="1" fontId="24" fillId="0" borderId="174" xfId="1" applyNumberFormat="1" applyFont="1" applyBorder="1" applyAlignment="1" applyProtection="1">
      <alignment horizontal="center"/>
    </xf>
    <xf numFmtId="0" fontId="29" fillId="6" borderId="185" xfId="1" applyFont="1" applyFill="1" applyBorder="1" applyAlignment="1" applyProtection="1">
      <alignment horizontal="center"/>
    </xf>
    <xf numFmtId="0" fontId="29" fillId="6" borderId="186" xfId="1" applyFont="1" applyFill="1" applyBorder="1" applyAlignment="1" applyProtection="1">
      <alignment horizontal="center"/>
    </xf>
    <xf numFmtId="1" fontId="29" fillId="6" borderId="185" xfId="1" applyNumberFormat="1" applyFont="1" applyFill="1" applyBorder="1" applyAlignment="1" applyProtection="1">
      <alignment horizontal="center"/>
    </xf>
    <xf numFmtId="2" fontId="29" fillId="6" borderId="186" xfId="1" applyNumberFormat="1" applyFont="1" applyFill="1" applyBorder="1" applyAlignment="1" applyProtection="1">
      <alignment horizontal="center"/>
    </xf>
    <xf numFmtId="1" fontId="22" fillId="32" borderId="55" xfId="1" applyNumberFormat="1" applyFont="1" applyFill="1" applyBorder="1" applyAlignment="1" applyProtection="1">
      <alignment horizontal="center"/>
      <protection locked="0"/>
    </xf>
    <xf numFmtId="0" fontId="24" fillId="0" borderId="171" xfId="1" applyNumberFormat="1" applyFont="1" applyBorder="1" applyAlignment="1" applyProtection="1">
      <alignment horizontal="center"/>
      <protection locked="0"/>
    </xf>
    <xf numFmtId="1" fontId="24" fillId="0" borderId="188" xfId="1" applyNumberFormat="1" applyFont="1" applyBorder="1" applyAlignment="1" applyProtection="1">
      <alignment horizontal="center" vertical="center"/>
      <protection locked="0"/>
    </xf>
    <xf numFmtId="0" fontId="24" fillId="33" borderId="168" xfId="1" applyNumberFormat="1" applyFont="1" applyFill="1" applyBorder="1" applyAlignment="1" applyProtection="1">
      <alignment horizontal="center"/>
    </xf>
    <xf numFmtId="0" fontId="24" fillId="0" borderId="57" xfId="1" applyNumberFormat="1" applyFont="1" applyBorder="1" applyAlignment="1" applyProtection="1">
      <alignment horizontal="center"/>
    </xf>
    <xf numFmtId="1" fontId="28" fillId="0" borderId="171" xfId="1" applyNumberFormat="1" applyFont="1" applyBorder="1" applyAlignment="1" applyProtection="1">
      <alignment horizontal="center"/>
      <protection locked="0"/>
    </xf>
    <xf numFmtId="0" fontId="24" fillId="0" borderId="174" xfId="1" applyNumberFormat="1" applyFont="1" applyBorder="1" applyAlignment="1" applyProtection="1">
      <alignment horizontal="center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/>
    <xf numFmtId="49" fontId="8" fillId="0" borderId="64" xfId="1" applyNumberFormat="1" applyFont="1" applyBorder="1" applyAlignment="1"/>
    <xf numFmtId="1" fontId="22" fillId="32" borderId="67" xfId="1" applyNumberFormat="1" applyFont="1" applyFill="1" applyBorder="1" applyAlignment="1" applyProtection="1">
      <alignment horizontal="center"/>
      <protection locked="0"/>
    </xf>
    <xf numFmtId="0" fontId="24" fillId="0" borderId="189" xfId="1" applyNumberFormat="1" applyFont="1" applyBorder="1" applyAlignment="1" applyProtection="1">
      <alignment horizontal="center"/>
      <protection locked="0"/>
    </xf>
    <xf numFmtId="1" fontId="24" fillId="0" borderId="190" xfId="1" applyNumberFormat="1" applyFont="1" applyBorder="1" applyAlignment="1" applyProtection="1">
      <alignment horizontal="center" vertical="center"/>
      <protection locked="0"/>
    </xf>
    <xf numFmtId="0" fontId="24" fillId="0" borderId="69" xfId="1" applyNumberFormat="1" applyFont="1" applyBorder="1" applyAlignment="1" applyProtection="1">
      <alignment horizontal="center"/>
    </xf>
    <xf numFmtId="1" fontId="28" fillId="0" borderId="176" xfId="1" applyNumberFormat="1" applyFont="1" applyBorder="1" applyAlignment="1" applyProtection="1">
      <alignment horizontal="center"/>
    </xf>
    <xf numFmtId="0" fontId="18" fillId="0" borderId="8" xfId="2" applyFont="1" applyBorder="1" applyAlignment="1">
      <alignment horizontal="center"/>
    </xf>
    <xf numFmtId="0" fontId="18" fillId="0" borderId="8" xfId="2" applyFont="1" applyBorder="1"/>
    <xf numFmtId="0" fontId="28" fillId="0" borderId="190" xfId="2" applyFont="1" applyBorder="1" applyAlignment="1">
      <alignment horizontal="center" vertical="center"/>
    </xf>
    <xf numFmtId="0" fontId="8" fillId="0" borderId="26" xfId="2" applyFont="1" applyBorder="1" applyAlignment="1"/>
    <xf numFmtId="0" fontId="8" fillId="0" borderId="25" xfId="2" applyFont="1" applyBorder="1" applyAlignment="1"/>
    <xf numFmtId="0" fontId="8" fillId="0" borderId="24" xfId="2" applyFont="1" applyBorder="1" applyAlignment="1"/>
    <xf numFmtId="0" fontId="8" fillId="0" borderId="41" xfId="2" applyFont="1" applyBorder="1" applyAlignment="1">
      <alignment horizontal="center"/>
    </xf>
    <xf numFmtId="0" fontId="8" fillId="0" borderId="41" xfId="2" applyFont="1" applyBorder="1"/>
    <xf numFmtId="0" fontId="8" fillId="0" borderId="42" xfId="2" applyFont="1" applyBorder="1"/>
    <xf numFmtId="0" fontId="28" fillId="0" borderId="191" xfId="2" applyFont="1" applyBorder="1" applyAlignment="1">
      <alignment horizontal="center" vertical="center"/>
    </xf>
    <xf numFmtId="1" fontId="28" fillId="0" borderId="59" xfId="1" applyNumberFormat="1" applyFont="1" applyBorder="1" applyAlignment="1" applyProtection="1">
      <alignment horizontal="center"/>
    </xf>
    <xf numFmtId="0" fontId="28" fillId="0" borderId="192" xfId="2" applyFont="1" applyBorder="1" applyAlignment="1">
      <alignment horizontal="center" vertical="center"/>
    </xf>
    <xf numFmtId="1" fontId="28" fillId="0" borderId="69" xfId="1" applyNumberFormat="1" applyFont="1" applyBorder="1" applyAlignment="1" applyProtection="1">
      <alignment horizontal="center"/>
    </xf>
    <xf numFmtId="1" fontId="24" fillId="0" borderId="192" xfId="1" applyNumberFormat="1" applyFont="1" applyBorder="1" applyAlignment="1" applyProtection="1">
      <alignment horizontal="center" vertical="center"/>
      <protection locked="0"/>
    </xf>
    <xf numFmtId="0" fontId="18" fillId="0" borderId="26" xfId="2" applyFont="1" applyBorder="1"/>
    <xf numFmtId="1" fontId="24" fillId="0" borderId="193" xfId="1" applyNumberFormat="1" applyFont="1" applyBorder="1" applyAlignment="1" applyProtection="1">
      <alignment horizontal="center" vertical="center"/>
      <protection locked="0"/>
    </xf>
    <xf numFmtId="1" fontId="28" fillId="0" borderId="75" xfId="1" applyNumberFormat="1" applyFont="1" applyBorder="1" applyAlignment="1" applyProtection="1">
      <alignment horizontal="center"/>
    </xf>
    <xf numFmtId="1" fontId="28" fillId="0" borderId="57" xfId="1" applyNumberFormat="1" applyFont="1" applyBorder="1" applyAlignment="1" applyProtection="1">
      <alignment horizontal="center"/>
    </xf>
    <xf numFmtId="0" fontId="8" fillId="0" borderId="7" xfId="2" applyFont="1" applyBorder="1"/>
    <xf numFmtId="0" fontId="51" fillId="0" borderId="0" xfId="2" applyFont="1"/>
    <xf numFmtId="49" fontId="8" fillId="0" borderId="31" xfId="1" applyNumberFormat="1" applyFont="1" applyBorder="1" applyAlignment="1" applyProtection="1">
      <alignment horizontal="left" vertical="center"/>
    </xf>
    <xf numFmtId="1" fontId="24" fillId="0" borderId="194" xfId="1" applyNumberFormat="1" applyFont="1" applyBorder="1" applyAlignment="1" applyProtection="1">
      <alignment horizontal="center" vertical="center"/>
      <protection locked="0"/>
    </xf>
    <xf numFmtId="1" fontId="24" fillId="0" borderId="195" xfId="1" applyNumberFormat="1" applyFont="1" applyBorder="1" applyAlignment="1" applyProtection="1">
      <alignment horizontal="center" vertical="center"/>
      <protection locked="0"/>
    </xf>
    <xf numFmtId="1" fontId="24" fillId="0" borderId="191" xfId="1" applyNumberFormat="1" applyFont="1" applyBorder="1" applyAlignment="1" applyProtection="1">
      <alignment horizontal="center" vertical="center"/>
      <protection locked="0"/>
    </xf>
    <xf numFmtId="0" fontId="8" fillId="0" borderId="26" xfId="1" applyFont="1" applyBorder="1" applyAlignment="1"/>
    <xf numFmtId="0" fontId="8" fillId="0" borderId="8" xfId="1" applyFont="1" applyBorder="1" applyAlignment="1"/>
    <xf numFmtId="49" fontId="8" fillId="0" borderId="10" xfId="1" applyNumberFormat="1" applyFont="1" applyBorder="1" applyAlignment="1"/>
    <xf numFmtId="1" fontId="28" fillId="0" borderId="69" xfId="1" applyNumberFormat="1" applyFont="1" applyBorder="1" applyAlignment="1" applyProtection="1">
      <alignment horizontal="center"/>
      <protection locked="0"/>
    </xf>
    <xf numFmtId="0" fontId="28" fillId="0" borderId="194" xfId="2" applyFont="1" applyBorder="1" applyAlignment="1">
      <alignment horizontal="center" vertical="center"/>
    </xf>
    <xf numFmtId="0" fontId="24" fillId="33" borderId="196" xfId="1" applyNumberFormat="1" applyFont="1" applyFill="1" applyBorder="1" applyAlignment="1" applyProtection="1">
      <alignment horizontal="center"/>
    </xf>
    <xf numFmtId="0" fontId="28" fillId="0" borderId="193" xfId="2" applyFont="1" applyBorder="1" applyAlignment="1">
      <alignment horizontal="center" vertical="center"/>
    </xf>
    <xf numFmtId="0" fontId="24" fillId="0" borderId="69" xfId="1" applyNumberFormat="1" applyFont="1" applyBorder="1" applyAlignment="1" applyProtection="1">
      <alignment horizontal="center"/>
      <protection locked="0"/>
    </xf>
    <xf numFmtId="0" fontId="29" fillId="30" borderId="185" xfId="1" applyFont="1" applyFill="1" applyBorder="1" applyAlignment="1" applyProtection="1">
      <alignment horizontal="center"/>
    </xf>
    <xf numFmtId="0" fontId="29" fillId="30" borderId="186" xfId="1" applyFont="1" applyFill="1" applyBorder="1" applyAlignment="1" applyProtection="1">
      <alignment horizontal="center"/>
    </xf>
    <xf numFmtId="1" fontId="29" fillId="30" borderId="185" xfId="1" applyNumberFormat="1" applyFont="1" applyFill="1" applyBorder="1" applyAlignment="1" applyProtection="1">
      <alignment horizontal="center"/>
    </xf>
    <xf numFmtId="2" fontId="29" fillId="30" borderId="186" xfId="1" applyNumberFormat="1" applyFont="1" applyFill="1" applyBorder="1" applyAlignment="1" applyProtection="1">
      <alignment horizontal="center"/>
    </xf>
    <xf numFmtId="1" fontId="22" fillId="0" borderId="125" xfId="1" applyNumberFormat="1" applyFont="1" applyBorder="1" applyAlignment="1" applyProtection="1">
      <alignment horizontal="center"/>
    </xf>
    <xf numFmtId="2" fontId="24" fillId="0" borderId="174" xfId="1" applyNumberFormat="1" applyFont="1" applyBorder="1" applyAlignment="1" applyProtection="1">
      <alignment horizontal="center"/>
      <protection locked="0"/>
    </xf>
    <xf numFmtId="1" fontId="22" fillId="0" borderId="175" xfId="1" applyNumberFormat="1" applyFont="1" applyBorder="1" applyAlignment="1" applyProtection="1">
      <alignment horizontal="center"/>
    </xf>
    <xf numFmtId="2" fontId="24" fillId="0" borderId="177" xfId="1" applyNumberFormat="1" applyFont="1" applyBorder="1" applyAlignment="1" applyProtection="1">
      <alignment horizontal="center"/>
      <protection locked="0"/>
    </xf>
    <xf numFmtId="1" fontId="24" fillId="0" borderId="197" xfId="1" applyNumberFormat="1" applyFont="1" applyBorder="1" applyAlignment="1" applyProtection="1">
      <alignment horizontal="center"/>
      <protection locked="0"/>
    </xf>
    <xf numFmtId="1" fontId="24" fillId="0" borderId="198" xfId="1" applyNumberFormat="1" applyFont="1" applyBorder="1" applyAlignment="1" applyProtection="1">
      <alignment horizontal="center"/>
      <protection locked="0"/>
    </xf>
    <xf numFmtId="165" fontId="24" fillId="0" borderId="77" xfId="1" applyNumberFormat="1" applyFont="1" applyBorder="1" applyAlignment="1" applyProtection="1">
      <alignment horizontal="center"/>
      <protection locked="0"/>
    </xf>
    <xf numFmtId="2" fontId="24" fillId="0" borderId="199" xfId="1" applyNumberFormat="1" applyFont="1" applyBorder="1" applyAlignment="1" applyProtection="1">
      <alignment horizontal="center"/>
      <protection locked="0"/>
    </xf>
    <xf numFmtId="1" fontId="24" fillId="0" borderId="125" xfId="1" applyNumberFormat="1" applyFont="1" applyBorder="1" applyAlignment="1" applyProtection="1">
      <alignment horizontal="center"/>
      <protection locked="0"/>
    </xf>
    <xf numFmtId="1" fontId="24" fillId="0" borderId="173" xfId="1" applyNumberFormat="1" applyFont="1" applyBorder="1" applyAlignment="1" applyProtection="1">
      <alignment horizontal="center"/>
      <protection locked="0"/>
    </xf>
    <xf numFmtId="165" fontId="24" fillId="0" borderId="80" xfId="1" applyNumberFormat="1" applyFont="1" applyBorder="1" applyAlignment="1" applyProtection="1">
      <alignment horizontal="center"/>
      <protection locked="0"/>
    </xf>
    <xf numFmtId="2" fontId="24" fillId="0" borderId="200" xfId="1" applyNumberFormat="1" applyFont="1" applyBorder="1" applyAlignment="1" applyProtection="1">
      <alignment horizontal="center"/>
      <protection locked="0"/>
    </xf>
    <xf numFmtId="0" fontId="64" fillId="0" borderId="0" xfId="2" applyFont="1"/>
    <xf numFmtId="0" fontId="8" fillId="0" borderId="85" xfId="1" applyFont="1" applyBorder="1" applyAlignment="1">
      <alignment horizontal="left" vertical="center"/>
    </xf>
    <xf numFmtId="0" fontId="24" fillId="0" borderId="177" xfId="1" applyNumberFormat="1" applyFont="1" applyBorder="1" applyAlignment="1" applyProtection="1">
      <alignment horizontal="center"/>
      <protection locked="0"/>
    </xf>
    <xf numFmtId="0" fontId="24" fillId="0" borderId="179" xfId="1" applyNumberFormat="1" applyFont="1" applyBorder="1" applyAlignment="1" applyProtection="1">
      <alignment horizontal="center"/>
      <protection locked="0"/>
    </xf>
    <xf numFmtId="0" fontId="24" fillId="0" borderId="180" xfId="1" applyNumberFormat="1" applyFont="1" applyBorder="1" applyAlignment="1" applyProtection="1">
      <alignment horizontal="center"/>
    </xf>
    <xf numFmtId="0" fontId="24" fillId="0" borderId="101" xfId="1" applyNumberFormat="1" applyFont="1" applyBorder="1" applyAlignment="1" applyProtection="1">
      <alignment horizontal="center"/>
      <protection locked="0"/>
    </xf>
    <xf numFmtId="0" fontId="24" fillId="0" borderId="181" xfId="1" applyNumberFormat="1" applyFont="1" applyBorder="1" applyAlignment="1" applyProtection="1">
      <alignment horizontal="center"/>
    </xf>
    <xf numFmtId="0" fontId="24" fillId="0" borderId="103" xfId="1" applyNumberFormat="1" applyFont="1" applyBorder="1" applyAlignment="1" applyProtection="1">
      <alignment horizontal="center"/>
      <protection locked="0"/>
    </xf>
    <xf numFmtId="1" fontId="12" fillId="0" borderId="175" xfId="1" applyNumberFormat="1" applyFont="1" applyBorder="1" applyAlignment="1" applyProtection="1">
      <alignment horizontal="center"/>
    </xf>
    <xf numFmtId="1" fontId="24" fillId="0" borderId="59" xfId="1" applyNumberFormat="1" applyFont="1" applyBorder="1" applyAlignment="1" applyProtection="1">
      <alignment horizontal="center"/>
    </xf>
    <xf numFmtId="1" fontId="24" fillId="0" borderId="75" xfId="1" applyNumberFormat="1" applyFont="1" applyBorder="1" applyAlignment="1" applyProtection="1">
      <alignment horizontal="center"/>
    </xf>
    <xf numFmtId="0" fontId="24" fillId="0" borderId="182" xfId="1" applyNumberFormat="1" applyFont="1" applyBorder="1" applyAlignment="1" applyProtection="1">
      <alignment horizontal="center"/>
    </xf>
    <xf numFmtId="0" fontId="24" fillId="0" borderId="107" xfId="1" applyNumberFormat="1" applyFont="1" applyBorder="1" applyAlignment="1" applyProtection="1">
      <alignment horizontal="center"/>
      <protection locked="0"/>
    </xf>
    <xf numFmtId="0" fontId="9" fillId="0" borderId="85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/>
    </xf>
    <xf numFmtId="1" fontId="9" fillId="0" borderId="84" xfId="2" applyNumberFormat="1" applyFont="1" applyBorder="1" applyAlignment="1" applyProtection="1">
      <alignment horizontal="left"/>
      <protection locked="0"/>
    </xf>
    <xf numFmtId="0" fontId="24" fillId="0" borderId="108" xfId="1" applyNumberFormat="1" applyFont="1" applyBorder="1" applyAlignment="1" applyProtection="1">
      <alignment horizontal="center"/>
      <protection locked="0"/>
    </xf>
    <xf numFmtId="0" fontId="24" fillId="0" borderId="109" xfId="1" applyNumberFormat="1" applyFont="1" applyBorder="1" applyAlignment="1" applyProtection="1">
      <alignment horizontal="center"/>
      <protection locked="0"/>
    </xf>
    <xf numFmtId="0" fontId="9" fillId="0" borderId="202" xfId="2" applyFont="1" applyBorder="1"/>
    <xf numFmtId="1" fontId="24" fillId="0" borderId="112" xfId="1" applyNumberFormat="1" applyFont="1" applyBorder="1" applyAlignment="1" applyProtection="1">
      <alignment horizontal="center"/>
    </xf>
    <xf numFmtId="165" fontId="24" fillId="0" borderId="113" xfId="1" applyNumberFormat="1" applyFont="1" applyBorder="1" applyAlignment="1" applyProtection="1">
      <alignment horizontal="center"/>
      <protection locked="0"/>
    </xf>
    <xf numFmtId="165" fontId="24" fillId="0" borderId="114" xfId="1" applyNumberFormat="1" applyFont="1" applyBorder="1" applyAlignment="1" applyProtection="1">
      <alignment horizontal="center"/>
      <protection locked="0"/>
    </xf>
    <xf numFmtId="0" fontId="24" fillId="0" borderId="183" xfId="1" applyNumberFormat="1" applyFont="1" applyBorder="1" applyAlignment="1" applyProtection="1">
      <alignment horizontal="center"/>
    </xf>
    <xf numFmtId="0" fontId="24" fillId="0" borderId="184" xfId="1" applyNumberFormat="1" applyFont="1" applyBorder="1" applyAlignment="1" applyProtection="1">
      <alignment horizontal="center"/>
    </xf>
    <xf numFmtId="0" fontId="24" fillId="0" borderId="117" xfId="1" applyNumberFormat="1" applyFont="1" applyBorder="1" applyAlignment="1" applyProtection="1">
      <alignment horizontal="center"/>
      <protection locked="0"/>
    </xf>
    <xf numFmtId="165" fontId="22" fillId="0" borderId="169" xfId="1" applyNumberFormat="1" applyFont="1" applyBorder="1" applyAlignment="1" applyProtection="1">
      <alignment horizontal="center"/>
    </xf>
    <xf numFmtId="0" fontId="24" fillId="33" borderId="170" xfId="1" applyNumberFormat="1" applyFont="1" applyFill="1" applyBorder="1" applyAlignment="1" applyProtection="1">
      <alignment horizontal="center"/>
      <protection locked="0"/>
    </xf>
    <xf numFmtId="0" fontId="24" fillId="0" borderId="203" xfId="1" applyNumberFormat="1" applyFont="1" applyBorder="1" applyAlignment="1" applyProtection="1">
      <alignment horizontal="center"/>
      <protection locked="0"/>
    </xf>
    <xf numFmtId="1" fontId="24" fillId="0" borderId="188" xfId="1" applyNumberFormat="1" applyFont="1" applyBorder="1" applyAlignment="1" applyProtection="1">
      <alignment horizontal="center"/>
      <protection locked="0"/>
    </xf>
    <xf numFmtId="0" fontId="24" fillId="0" borderId="59" xfId="1" applyNumberFormat="1" applyFont="1" applyBorder="1" applyAlignment="1" applyProtection="1">
      <alignment horizontal="center"/>
    </xf>
    <xf numFmtId="1" fontId="24" fillId="0" borderId="108" xfId="1" applyNumberFormat="1" applyFont="1" applyBorder="1" applyAlignment="1" applyProtection="1">
      <alignment horizontal="center"/>
      <protection locked="0"/>
    </xf>
    <xf numFmtId="1" fontId="24" fillId="0" borderId="190" xfId="1" applyNumberFormat="1" applyFont="1" applyBorder="1" applyAlignment="1" applyProtection="1">
      <alignment horizontal="center"/>
      <protection locked="0"/>
    </xf>
    <xf numFmtId="1" fontId="28" fillId="0" borderId="176" xfId="1" applyNumberFormat="1" applyFont="1" applyBorder="1" applyAlignment="1" applyProtection="1">
      <alignment horizontal="center"/>
      <protection locked="0"/>
    </xf>
    <xf numFmtId="0" fontId="24" fillId="33" borderId="171" xfId="1" applyNumberFormat="1" applyFont="1" applyFill="1" applyBorder="1" applyAlignment="1" applyProtection="1">
      <alignment horizontal="center"/>
    </xf>
    <xf numFmtId="1" fontId="24" fillId="0" borderId="204" xfId="1" applyNumberFormat="1" applyFont="1" applyBorder="1" applyAlignment="1" applyProtection="1">
      <alignment horizontal="center"/>
      <protection locked="0"/>
    </xf>
    <xf numFmtId="1" fontId="28" fillId="0" borderId="198" xfId="1" applyNumberFormat="1" applyFont="1" applyBorder="1" applyAlignment="1" applyProtection="1">
      <alignment horizontal="center"/>
      <protection locked="0"/>
    </xf>
    <xf numFmtId="1" fontId="24" fillId="0" borderId="195" xfId="1" applyNumberFormat="1" applyFont="1" applyBorder="1" applyAlignment="1" applyProtection="1">
      <alignment horizontal="center"/>
      <protection locked="0"/>
    </xf>
    <xf numFmtId="1" fontId="28" fillId="0" borderId="173" xfId="1" applyNumberFormat="1" applyFont="1" applyBorder="1" applyAlignment="1" applyProtection="1">
      <alignment horizontal="center"/>
      <protection locked="0"/>
    </xf>
    <xf numFmtId="0" fontId="28" fillId="0" borderId="191" xfId="2" applyFont="1" applyBorder="1"/>
    <xf numFmtId="0" fontId="28" fillId="0" borderId="192" xfId="2" applyFont="1" applyBorder="1"/>
    <xf numFmtId="0" fontId="28" fillId="0" borderId="193" xfId="2" applyFont="1" applyBorder="1"/>
    <xf numFmtId="0" fontId="28" fillId="0" borderId="191" xfId="2" applyFont="1" applyBorder="1" applyAlignment="1">
      <alignment horizontal="center"/>
    </xf>
    <xf numFmtId="0" fontId="28" fillId="0" borderId="194" xfId="2" applyFont="1" applyBorder="1" applyAlignment="1">
      <alignment horizontal="center"/>
    </xf>
    <xf numFmtId="0" fontId="28" fillId="0" borderId="192" xfId="2" applyFont="1" applyBorder="1" applyAlignment="1">
      <alignment horizontal="center"/>
    </xf>
    <xf numFmtId="0" fontId="28" fillId="0" borderId="193" xfId="2" applyFont="1" applyFill="1" applyBorder="1" applyAlignment="1">
      <alignment horizontal="center"/>
    </xf>
    <xf numFmtId="1" fontId="24" fillId="0" borderId="194" xfId="1" applyNumberFormat="1" applyFont="1" applyBorder="1" applyAlignment="1" applyProtection="1">
      <alignment horizontal="center"/>
      <protection locked="0"/>
    </xf>
    <xf numFmtId="1" fontId="24" fillId="0" borderId="192" xfId="1" applyNumberFormat="1" applyFont="1" applyBorder="1" applyAlignment="1" applyProtection="1">
      <alignment horizontal="center"/>
      <protection locked="0"/>
    </xf>
    <xf numFmtId="1" fontId="24" fillId="0" borderId="193" xfId="1" applyNumberFormat="1" applyFont="1" applyBorder="1" applyAlignment="1" applyProtection="1">
      <alignment horizontal="center"/>
      <protection locked="0"/>
    </xf>
    <xf numFmtId="0" fontId="28" fillId="0" borderId="68" xfId="2" applyFont="1" applyBorder="1" applyAlignment="1">
      <alignment horizontal="center"/>
    </xf>
    <xf numFmtId="0" fontId="28" fillId="0" borderId="68" xfId="2" applyFont="1" applyFill="1" applyBorder="1" applyAlignment="1">
      <alignment horizontal="center"/>
    </xf>
    <xf numFmtId="0" fontId="8" fillId="0" borderId="99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84" xfId="0" applyFont="1" applyBorder="1"/>
    <xf numFmtId="0" fontId="8" fillId="0" borderId="83" xfId="0" applyFont="1" applyBorder="1"/>
    <xf numFmtId="0" fontId="8" fillId="0" borderId="83" xfId="0" applyFont="1" applyBorder="1" applyAlignment="1">
      <alignment horizontal="center"/>
    </xf>
    <xf numFmtId="0" fontId="8" fillId="0" borderId="8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156" xfId="0" applyFont="1" applyBorder="1"/>
    <xf numFmtId="0" fontId="0" fillId="0" borderId="156" xfId="0" applyFont="1" applyBorder="1" applyAlignment="1">
      <alignment horizontal="center"/>
    </xf>
    <xf numFmtId="0" fontId="0" fillId="0" borderId="85" xfId="0" applyFont="1" applyBorder="1" applyAlignment="1">
      <alignment horizontal="center" vertical="center"/>
    </xf>
    <xf numFmtId="0" fontId="8" fillId="0" borderId="9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99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65" fillId="0" borderId="24" xfId="0" applyFont="1" applyBorder="1"/>
    <xf numFmtId="0" fontId="65" fillId="0" borderId="25" xfId="0" applyFont="1" applyBorder="1"/>
    <xf numFmtId="0" fontId="65" fillId="0" borderId="25" xfId="0" applyFont="1" applyBorder="1" applyAlignment="1">
      <alignment horizontal="center"/>
    </xf>
    <xf numFmtId="0" fontId="65" fillId="0" borderId="30" xfId="0" applyFont="1" applyBorder="1" applyAlignment="1">
      <alignment horizontal="center" vertical="center"/>
    </xf>
    <xf numFmtId="0" fontId="65" fillId="0" borderId="10" xfId="0" applyFont="1" applyBorder="1"/>
    <xf numFmtId="0" fontId="65" fillId="0" borderId="8" xfId="0" applyFont="1" applyBorder="1"/>
    <xf numFmtId="0" fontId="65" fillId="0" borderId="8" xfId="0" applyFont="1" applyBorder="1" applyAlignment="1">
      <alignment horizontal="center"/>
    </xf>
    <xf numFmtId="0" fontId="65" fillId="0" borderId="38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84" xfId="0" applyFont="1" applyBorder="1"/>
    <xf numFmtId="0" fontId="65" fillId="0" borderId="83" xfId="0" applyFont="1" applyBorder="1"/>
    <xf numFmtId="0" fontId="65" fillId="0" borderId="83" xfId="0" applyFont="1" applyBorder="1" applyAlignment="1">
      <alignment horizontal="center"/>
    </xf>
    <xf numFmtId="0" fontId="65" fillId="0" borderId="26" xfId="0" applyFont="1" applyBorder="1" applyAlignment="1">
      <alignment horizontal="center" vertical="center"/>
    </xf>
    <xf numFmtId="0" fontId="65" fillId="0" borderId="33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57" xfId="0" applyFont="1" applyBorder="1"/>
    <xf numFmtId="0" fontId="8" fillId="0" borderId="42" xfId="0" applyFont="1" applyBorder="1"/>
    <xf numFmtId="0" fontId="8" fillId="0" borderId="34" xfId="1" applyFont="1" applyBorder="1" applyAlignment="1">
      <alignment horizontal="left"/>
    </xf>
    <xf numFmtId="0" fontId="8" fillId="0" borderId="23" xfId="1" applyFont="1" applyBorder="1" applyAlignment="1">
      <alignment horizontal="left"/>
    </xf>
    <xf numFmtId="0" fontId="8" fillId="0" borderId="34" xfId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9" xfId="0" applyFont="1" applyBorder="1" applyAlignment="1">
      <alignment horizontal="center" vertical="center"/>
    </xf>
    <xf numFmtId="0" fontId="8" fillId="0" borderId="30" xfId="1" applyFont="1" applyBorder="1" applyAlignment="1">
      <alignment horizontal="center"/>
    </xf>
    <xf numFmtId="0" fontId="8" fillId="0" borderId="34" xfId="0" applyFont="1" applyBorder="1"/>
    <xf numFmtId="0" fontId="8" fillId="0" borderId="23" xfId="0" applyFont="1" applyBorder="1"/>
    <xf numFmtId="0" fontId="8" fillId="0" borderId="23" xfId="1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165" fontId="25" fillId="0" borderId="175" xfId="1" applyNumberFormat="1" applyFont="1" applyBorder="1" applyAlignment="1" applyProtection="1">
      <alignment horizontal="center"/>
    </xf>
    <xf numFmtId="1" fontId="25" fillId="0" borderId="175" xfId="1" applyNumberFormat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9" fillId="0" borderId="72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8" fillId="0" borderId="72" xfId="2" applyBorder="1" applyAlignment="1">
      <alignment horizontal="center" vertical="center"/>
    </xf>
    <xf numFmtId="0" fontId="18" fillId="0" borderId="52" xfId="2" applyBorder="1" applyAlignment="1">
      <alignment horizontal="center" vertical="center"/>
    </xf>
    <xf numFmtId="1" fontId="21" fillId="0" borderId="54" xfId="1" applyNumberFormat="1" applyFont="1" applyBorder="1" applyAlignment="1" applyProtection="1">
      <alignment horizontal="center" vertical="center"/>
    </xf>
    <xf numFmtId="1" fontId="20" fillId="0" borderId="81" xfId="1" applyNumberFormat="1" applyFont="1" applyBorder="1" applyAlignment="1" applyProtection="1">
      <alignment horizontal="center" vertical="center"/>
    </xf>
    <xf numFmtId="1" fontId="20" fillId="0" borderId="78" xfId="1" applyNumberFormat="1" applyFont="1" applyBorder="1" applyAlignment="1" applyProtection="1">
      <alignment horizontal="center" vertical="center"/>
    </xf>
    <xf numFmtId="1" fontId="20" fillId="0" borderId="66" xfId="1" applyNumberFormat="1" applyFont="1" applyBorder="1" applyAlignment="1" applyProtection="1">
      <alignment horizontal="center" vertical="center"/>
    </xf>
    <xf numFmtId="1" fontId="20" fillId="0" borderId="73" xfId="1" applyNumberFormat="1" applyFont="1" applyBorder="1" applyAlignment="1" applyProtection="1">
      <alignment horizontal="center" vertical="center"/>
    </xf>
    <xf numFmtId="1" fontId="20" fillId="0" borderId="53" xfId="1" applyNumberFormat="1" applyFont="1" applyBorder="1" applyAlignment="1" applyProtection="1">
      <alignment horizontal="center" vertical="center"/>
    </xf>
    <xf numFmtId="1" fontId="20" fillId="0" borderId="95" xfId="1" applyNumberFormat="1" applyFont="1" applyBorder="1" applyAlignment="1" applyProtection="1">
      <alignment horizontal="center" vertical="center"/>
    </xf>
    <xf numFmtId="1" fontId="20" fillId="0" borderId="94" xfId="1" applyNumberFormat="1" applyFont="1" applyBorder="1" applyAlignment="1" applyProtection="1">
      <alignment horizontal="center" vertical="center"/>
    </xf>
    <xf numFmtId="1" fontId="20" fillId="0" borderId="93" xfId="1" applyNumberFormat="1" applyFont="1" applyBorder="1" applyAlignment="1" applyProtection="1">
      <alignment horizontal="center" vertical="center"/>
    </xf>
    <xf numFmtId="1" fontId="20" fillId="0" borderId="92" xfId="1" applyNumberFormat="1" applyFont="1" applyBorder="1" applyAlignment="1" applyProtection="1">
      <alignment horizontal="center" vertical="center"/>
    </xf>
    <xf numFmtId="1" fontId="20" fillId="0" borderId="104" xfId="1" applyNumberFormat="1" applyFont="1" applyBorder="1" applyAlignment="1" applyProtection="1">
      <alignment horizontal="center" vertical="center"/>
    </xf>
    <xf numFmtId="0" fontId="32" fillId="0" borderId="0" xfId="2" applyFont="1" applyAlignment="1">
      <alignment horizontal="center"/>
    </xf>
    <xf numFmtId="0" fontId="30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6" borderId="56" xfId="1" applyFont="1" applyFill="1" applyBorder="1" applyAlignment="1" applyProtection="1">
      <alignment horizontal="center" vertical="center"/>
    </xf>
    <xf numFmtId="0" fontId="12" fillId="6" borderId="125" xfId="1" applyFont="1" applyFill="1" applyBorder="1" applyAlignment="1" applyProtection="1">
      <alignment horizontal="center" vertical="center"/>
    </xf>
    <xf numFmtId="0" fontId="12" fillId="6" borderId="127" xfId="1" applyFont="1" applyFill="1" applyBorder="1" applyAlignment="1" applyProtection="1">
      <alignment horizontal="center" vertical="center"/>
    </xf>
    <xf numFmtId="0" fontId="12" fillId="6" borderId="126" xfId="1" applyFont="1" applyFill="1" applyBorder="1" applyAlignment="1" applyProtection="1">
      <alignment horizontal="center" vertical="center"/>
    </xf>
    <xf numFmtId="0" fontId="26" fillId="0" borderId="81" xfId="1" applyFont="1" applyBorder="1" applyAlignment="1" applyProtection="1">
      <alignment horizontal="center" vertical="center" wrapText="1"/>
    </xf>
    <xf numFmtId="165" fontId="21" fillId="0" borderId="54" xfId="1" applyNumberFormat="1" applyFont="1" applyBorder="1" applyAlignment="1" applyProtection="1">
      <alignment horizontal="center" vertical="center"/>
    </xf>
    <xf numFmtId="0" fontId="49" fillId="0" borderId="72" xfId="2" applyFont="1" applyBorder="1" applyAlignment="1">
      <alignment horizontal="center" vertical="center"/>
    </xf>
    <xf numFmtId="0" fontId="49" fillId="0" borderId="65" xfId="2" applyFont="1" applyBorder="1" applyAlignment="1">
      <alignment horizontal="center" vertical="center"/>
    </xf>
    <xf numFmtId="0" fontId="49" fillId="0" borderId="52" xfId="2" applyFont="1" applyBorder="1" applyAlignment="1">
      <alignment horizontal="center" vertical="center"/>
    </xf>
    <xf numFmtId="0" fontId="18" fillId="0" borderId="72" xfId="2" applyBorder="1" applyAlignment="1">
      <alignment horizontal="center"/>
    </xf>
    <xf numFmtId="0" fontId="18" fillId="0" borderId="52" xfId="2" applyBorder="1" applyAlignment="1">
      <alignment horizontal="center"/>
    </xf>
    <xf numFmtId="0" fontId="53" fillId="0" borderId="73" xfId="1" applyNumberFormat="1" applyFont="1" applyBorder="1" applyAlignment="1" applyProtection="1">
      <alignment horizontal="center" vertical="center"/>
    </xf>
    <xf numFmtId="0" fontId="53" fillId="0" borderId="66" xfId="1" applyNumberFormat="1" applyFont="1" applyBorder="1" applyAlignment="1" applyProtection="1">
      <alignment horizontal="center" vertical="center"/>
    </xf>
    <xf numFmtId="0" fontId="53" fillId="0" borderId="53" xfId="1" applyNumberFormat="1" applyFont="1" applyBorder="1" applyAlignment="1" applyProtection="1">
      <alignment horizontal="center" vertical="center"/>
    </xf>
    <xf numFmtId="0" fontId="53" fillId="0" borderId="81" xfId="1" applyNumberFormat="1" applyFont="1" applyBorder="1" applyAlignment="1" applyProtection="1">
      <alignment horizontal="center" vertical="center"/>
    </xf>
    <xf numFmtId="0" fontId="53" fillId="0" borderId="78" xfId="1" applyNumberFormat="1" applyFont="1" applyBorder="1" applyAlignment="1" applyProtection="1">
      <alignment horizontal="center" vertical="center"/>
    </xf>
    <xf numFmtId="165" fontId="21" fillId="0" borderId="149" xfId="1" applyNumberFormat="1" applyFont="1" applyBorder="1" applyAlignment="1" applyProtection="1">
      <alignment horizontal="center" vertical="center"/>
    </xf>
    <xf numFmtId="0" fontId="55" fillId="0" borderId="81" xfId="1" applyNumberFormat="1" applyFont="1" applyBorder="1" applyAlignment="1" applyProtection="1">
      <alignment horizontal="center" vertical="center"/>
    </xf>
    <xf numFmtId="0" fontId="55" fillId="0" borderId="73" xfId="1" applyNumberFormat="1" applyFont="1" applyBorder="1" applyAlignment="1" applyProtection="1">
      <alignment horizontal="center" vertical="center"/>
    </xf>
    <xf numFmtId="0" fontId="55" fillId="0" borderId="104" xfId="1" applyNumberFormat="1" applyFont="1" applyBorder="1" applyAlignment="1" applyProtection="1">
      <alignment horizontal="center" vertical="center"/>
    </xf>
    <xf numFmtId="0" fontId="55" fillId="0" borderId="66" xfId="1" applyNumberFormat="1" applyFont="1" applyBorder="1" applyAlignment="1" applyProtection="1">
      <alignment horizontal="center" vertical="center"/>
    </xf>
    <xf numFmtId="0" fontId="12" fillId="30" borderId="56" xfId="1" applyFont="1" applyFill="1" applyBorder="1" applyAlignment="1" applyProtection="1">
      <alignment horizontal="center" vertical="center"/>
    </xf>
    <xf numFmtId="0" fontId="12" fillId="30" borderId="126" xfId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left"/>
    </xf>
    <xf numFmtId="0" fontId="12" fillId="6" borderId="173" xfId="1" applyFont="1" applyFill="1" applyBorder="1" applyAlignment="1" applyProtection="1">
      <alignment horizontal="center" vertical="center"/>
    </xf>
    <xf numFmtId="0" fontId="12" fillId="6" borderId="187" xfId="1" applyFont="1" applyFill="1" applyBorder="1" applyAlignment="1" applyProtection="1">
      <alignment horizontal="center" vertical="center"/>
    </xf>
    <xf numFmtId="0" fontId="12" fillId="30" borderId="125" xfId="1" applyFont="1" applyFill="1" applyBorder="1" applyAlignment="1" applyProtection="1">
      <alignment horizontal="center" vertical="center"/>
    </xf>
    <xf numFmtId="0" fontId="12" fillId="30" borderId="173" xfId="1" applyFont="1" applyFill="1" applyBorder="1" applyAlignment="1" applyProtection="1">
      <alignment horizontal="center" vertical="center"/>
    </xf>
    <xf numFmtId="0" fontId="12" fillId="30" borderId="187" xfId="1" applyFont="1" applyFill="1" applyBorder="1" applyAlignment="1" applyProtection="1">
      <alignment horizontal="center" vertical="center"/>
    </xf>
    <xf numFmtId="1" fontId="21" fillId="0" borderId="201" xfId="1" applyNumberFormat="1" applyFont="1" applyBorder="1" applyAlignment="1" applyProtection="1">
      <alignment horizontal="center" vertical="center"/>
    </xf>
    <xf numFmtId="165" fontId="21" fillId="0" borderId="201" xfId="1" applyNumberFormat="1" applyFont="1" applyBorder="1" applyAlignment="1" applyProtection="1">
      <alignment horizontal="center" vertical="center"/>
    </xf>
    <xf numFmtId="0" fontId="13" fillId="3" borderId="167" xfId="0" applyFont="1" applyFill="1" applyBorder="1" applyAlignment="1">
      <alignment horizontal="center" vertical="center"/>
    </xf>
    <xf numFmtId="0" fontId="13" fillId="3" borderId="161" xfId="0" applyFont="1" applyFill="1" applyBorder="1" applyAlignment="1"/>
    <xf numFmtId="0" fontId="13" fillId="3" borderId="160" xfId="0" applyFont="1" applyFill="1" applyBorder="1" applyAlignment="1"/>
    <xf numFmtId="0" fontId="13" fillId="0" borderId="167" xfId="0" applyFont="1" applyBorder="1" applyAlignment="1">
      <alignment horizontal="center" vertical="center"/>
    </xf>
    <xf numFmtId="0" fontId="13" fillId="0" borderId="161" xfId="0" applyFont="1" applyBorder="1" applyAlignment="1"/>
    <xf numFmtId="0" fontId="13" fillId="0" borderId="165" xfId="0" applyFont="1" applyBorder="1" applyAlignment="1"/>
    <xf numFmtId="0" fontId="13" fillId="31" borderId="166" xfId="0" applyFont="1" applyFill="1" applyBorder="1" applyAlignment="1">
      <alignment horizontal="center" vertical="center" wrapText="1"/>
    </xf>
    <xf numFmtId="0" fontId="13" fillId="31" borderId="16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7" fillId="0" borderId="167" xfId="0" applyFont="1" applyBorder="1" applyAlignment="1">
      <alignment horizontal="center" vertical="center"/>
    </xf>
    <xf numFmtId="0" fontId="57" fillId="0" borderId="161" xfId="0" applyFont="1" applyBorder="1" applyAlignment="1"/>
    <xf numFmtId="0" fontId="57" fillId="0" borderId="165" xfId="0" applyFont="1" applyBorder="1" applyAlignment="1"/>
    <xf numFmtId="0" fontId="14" fillId="0" borderId="0" xfId="0" applyFont="1"/>
    <xf numFmtId="0" fontId="65" fillId="0" borderId="63" xfId="0" applyFont="1" applyBorder="1" applyAlignment="1">
      <alignment horizontal="center"/>
    </xf>
    <xf numFmtId="0" fontId="65" fillId="0" borderId="63" xfId="0" applyFont="1" applyBorder="1"/>
    <xf numFmtId="0" fontId="65" fillId="0" borderId="43" xfId="0" applyFont="1" applyBorder="1"/>
    <xf numFmtId="0" fontId="28" fillId="0" borderId="206" xfId="2" applyFont="1" applyBorder="1" applyAlignment="1">
      <alignment horizontal="center"/>
    </xf>
    <xf numFmtId="1" fontId="24" fillId="0" borderId="207" xfId="1" applyNumberFormat="1" applyFont="1" applyBorder="1" applyAlignment="1" applyProtection="1">
      <alignment horizontal="center"/>
      <protection locked="0"/>
    </xf>
    <xf numFmtId="0" fontId="24" fillId="0" borderId="208" xfId="1" applyNumberFormat="1" applyFont="1" applyBorder="1" applyAlignment="1" applyProtection="1">
      <alignment horizontal="center"/>
    </xf>
    <xf numFmtId="0" fontId="24" fillId="0" borderId="205" xfId="1" applyNumberFormat="1" applyFont="1" applyBorder="1" applyAlignment="1" applyProtection="1">
      <alignment horizontal="center"/>
    </xf>
    <xf numFmtId="0" fontId="24" fillId="0" borderId="209" xfId="1" applyNumberFormat="1" applyFont="1" applyBorder="1" applyAlignment="1" applyProtection="1">
      <alignment horizontal="center"/>
    </xf>
    <xf numFmtId="0" fontId="24" fillId="0" borderId="210" xfId="1" applyNumberFormat="1" applyFont="1" applyBorder="1" applyAlignment="1" applyProtection="1">
      <alignment horizontal="center"/>
    </xf>
    <xf numFmtId="0" fontId="24" fillId="0" borderId="211" xfId="1" applyNumberFormat="1" applyFont="1" applyBorder="1" applyAlignment="1" applyProtection="1">
      <alignment horizontal="center"/>
    </xf>
    <xf numFmtId="0" fontId="24" fillId="0" borderId="212" xfId="1" applyNumberFormat="1" applyFont="1" applyBorder="1" applyAlignment="1" applyProtection="1">
      <alignment horizontal="center"/>
    </xf>
    <xf numFmtId="0" fontId="24" fillId="0" borderId="213" xfId="1" applyNumberFormat="1" applyFont="1" applyBorder="1" applyAlignment="1" applyProtection="1">
      <alignment horizontal="center"/>
    </xf>
    <xf numFmtId="1" fontId="28" fillId="0" borderId="189" xfId="1" applyNumberFormat="1" applyFont="1" applyBorder="1" applyAlignment="1" applyProtection="1">
      <alignment horizontal="center"/>
    </xf>
    <xf numFmtId="1" fontId="24" fillId="0" borderId="214" xfId="1" applyNumberFormat="1" applyFont="1" applyBorder="1" applyAlignment="1" applyProtection="1">
      <alignment horizontal="center"/>
      <protection locked="0"/>
    </xf>
    <xf numFmtId="165" fontId="24" fillId="0" borderId="216" xfId="1" applyNumberFormat="1" applyFont="1" applyBorder="1" applyAlignment="1" applyProtection="1">
      <alignment horizontal="center"/>
      <protection locked="0"/>
    </xf>
    <xf numFmtId="165" fontId="24" fillId="0" borderId="215" xfId="1" applyNumberFormat="1" applyFont="1" applyBorder="1" applyAlignment="1" applyProtection="1">
      <alignment horizontal="center"/>
      <protection locked="0"/>
    </xf>
    <xf numFmtId="1" fontId="24" fillId="0" borderId="218" xfId="1" applyNumberFormat="1" applyFont="1" applyBorder="1" applyAlignment="1" applyProtection="1">
      <alignment horizontal="center"/>
      <protection locked="0"/>
    </xf>
    <xf numFmtId="1" fontId="24" fillId="0" borderId="217" xfId="1" applyNumberFormat="1" applyFont="1" applyBorder="1" applyAlignment="1" applyProtection="1">
      <alignment horizontal="center"/>
      <protection locked="0"/>
    </xf>
    <xf numFmtId="1" fontId="24" fillId="0" borderId="219" xfId="1" applyNumberFormat="1" applyFont="1" applyBorder="1" applyAlignment="1" applyProtection="1">
      <alignment horizontal="center"/>
      <protection locked="0"/>
    </xf>
    <xf numFmtId="0" fontId="28" fillId="0" borderId="219" xfId="2" applyFont="1" applyBorder="1" applyAlignment="1">
      <alignment horizontal="center"/>
    </xf>
    <xf numFmtId="0" fontId="28" fillId="0" borderId="146" xfId="2" applyFont="1" applyBorder="1" applyAlignment="1">
      <alignment horizontal="center"/>
    </xf>
    <xf numFmtId="0" fontId="8" fillId="0" borderId="64" xfId="0" applyFont="1" applyBorder="1"/>
    <xf numFmtId="0" fontId="8" fillId="0" borderId="63" xfId="0" applyFont="1" applyBorder="1"/>
    <xf numFmtId="0" fontId="8" fillId="0" borderId="63" xfId="0" applyFont="1" applyBorder="1" applyAlignment="1">
      <alignment horizontal="center"/>
    </xf>
    <xf numFmtId="164" fontId="1" fillId="3" borderId="26" xfId="0" applyNumberFormat="1" applyFont="1" applyFill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8" fillId="0" borderId="143" xfId="0" applyFont="1" applyBorder="1"/>
    <xf numFmtId="0" fontId="8" fillId="0" borderId="156" xfId="1" applyFont="1" applyBorder="1" applyAlignment="1">
      <alignment horizontal="left"/>
    </xf>
    <xf numFmtId="0" fontId="0" fillId="0" borderId="83" xfId="0" applyFont="1" applyBorder="1"/>
    <xf numFmtId="0" fontId="8" fillId="0" borderId="156" xfId="1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8" fillId="0" borderId="85" xfId="1" applyFont="1" applyBorder="1" applyAlignment="1">
      <alignment horizontal="center" vertical="center"/>
    </xf>
    <xf numFmtId="0" fontId="28" fillId="0" borderId="56" xfId="2" applyFont="1" applyBorder="1" applyAlignment="1">
      <alignment horizontal="center"/>
    </xf>
    <xf numFmtId="0" fontId="28" fillId="0" borderId="193" xfId="2" applyFont="1" applyBorder="1" applyAlignment="1">
      <alignment horizontal="center"/>
    </xf>
    <xf numFmtId="0" fontId="0" fillId="0" borderId="90" xfId="0" applyBorder="1"/>
    <xf numFmtId="0" fontId="0" fillId="0" borderId="89" xfId="0" applyBorder="1"/>
    <xf numFmtId="0" fontId="9" fillId="0" borderId="115" xfId="0" applyFont="1" applyBorder="1" applyAlignment="1">
      <alignment horizontal="center"/>
    </xf>
    <xf numFmtId="0" fontId="9" fillId="0" borderId="99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rmální 2" xfId="2"/>
    <cellStyle name="normální_List1" xfId="1"/>
    <cellStyle name="Note" xfId="39"/>
    <cellStyle name="Output" xfId="40"/>
    <cellStyle name="Title" xfId="41"/>
    <cellStyle name="Total" xfId="42"/>
    <cellStyle name="Warning Text" xfId="43"/>
  </cellStyles>
  <dxfs count="47">
    <dxf>
      <font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6"/>
  <sheetViews>
    <sheetView topLeftCell="A16" zoomScale="140" zoomScaleNormal="140" workbookViewId="0">
      <selection activeCell="I29" sqref="I29"/>
    </sheetView>
  </sheetViews>
  <sheetFormatPr defaultRowHeight="15" x14ac:dyDescent="0.25"/>
  <cols>
    <col min="1" max="1" width="13.85546875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 x14ac:dyDescent="0.3">
      <c r="A1" s="707" t="s">
        <v>79</v>
      </c>
      <c r="B1" s="707"/>
      <c r="C1" s="707"/>
      <c r="D1" s="707"/>
      <c r="E1" s="707"/>
      <c r="F1" s="707"/>
      <c r="G1" s="707"/>
      <c r="H1" s="15"/>
      <c r="I1" s="16"/>
    </row>
    <row r="2" spans="1:9" x14ac:dyDescent="0.25">
      <c r="A2" s="30" t="s">
        <v>24</v>
      </c>
      <c r="B2" s="31"/>
      <c r="C2" s="33"/>
      <c r="D2" s="28"/>
      <c r="E2" s="708" t="s">
        <v>84</v>
      </c>
      <c r="F2" s="708"/>
      <c r="G2" s="708"/>
      <c r="H2" s="15"/>
      <c r="I2" s="16"/>
    </row>
    <row r="3" spans="1:9" x14ac:dyDescent="0.25">
      <c r="A3" s="709" t="s">
        <v>0</v>
      </c>
      <c r="B3" s="709"/>
      <c r="C3" s="709"/>
      <c r="D3" s="709"/>
      <c r="E3" s="709"/>
      <c r="F3" s="709"/>
      <c r="G3" s="709"/>
      <c r="H3" s="17"/>
      <c r="I3" s="16"/>
    </row>
    <row r="4" spans="1:9" ht="15.75" thickBot="1" x14ac:dyDescent="0.3">
      <c r="A4" s="3"/>
      <c r="B4" s="18"/>
      <c r="C4" s="18"/>
      <c r="D4" s="18"/>
      <c r="E4" s="18"/>
      <c r="F4" s="18"/>
      <c r="G4" s="18"/>
      <c r="H4" s="15"/>
      <c r="I4" s="16"/>
    </row>
    <row r="5" spans="1:9" ht="27" thickTop="1" thickBot="1" x14ac:dyDescent="0.3">
      <c r="A5" s="34" t="s">
        <v>1</v>
      </c>
      <c r="B5" s="35" t="s">
        <v>2</v>
      </c>
      <c r="C5" s="36" t="s">
        <v>3</v>
      </c>
      <c r="D5" s="37" t="s">
        <v>4</v>
      </c>
      <c r="E5" s="38" t="s">
        <v>5</v>
      </c>
      <c r="F5" s="39" t="s">
        <v>6</v>
      </c>
      <c r="G5" s="40" t="s">
        <v>7</v>
      </c>
      <c r="H5" s="4"/>
      <c r="I5" s="41"/>
    </row>
    <row r="6" spans="1:9" x14ac:dyDescent="0.25">
      <c r="A6" s="693" t="s">
        <v>27</v>
      </c>
      <c r="B6" s="673" t="s">
        <v>9</v>
      </c>
      <c r="C6" s="47">
        <v>1998</v>
      </c>
      <c r="D6" s="699" t="s">
        <v>24</v>
      </c>
      <c r="E6" s="19">
        <v>24</v>
      </c>
      <c r="F6" s="6">
        <f t="shared" ref="F6:F23" si="0">E6*3</f>
        <v>72</v>
      </c>
      <c r="G6" s="7">
        <v>1</v>
      </c>
      <c r="H6" s="15"/>
      <c r="I6" s="16"/>
    </row>
    <row r="7" spans="1:9" x14ac:dyDescent="0.25">
      <c r="A7" s="42" t="s">
        <v>106</v>
      </c>
      <c r="B7" s="45" t="s">
        <v>11</v>
      </c>
      <c r="C7" s="48">
        <v>1998</v>
      </c>
      <c r="D7" s="649" t="s">
        <v>24</v>
      </c>
      <c r="E7" s="8">
        <v>23</v>
      </c>
      <c r="F7" s="9">
        <f t="shared" si="0"/>
        <v>69</v>
      </c>
      <c r="G7" s="10">
        <v>2</v>
      </c>
      <c r="H7" s="15"/>
      <c r="I7" s="16"/>
    </row>
    <row r="8" spans="1:9" x14ac:dyDescent="0.25">
      <c r="A8" s="694" t="s">
        <v>25</v>
      </c>
      <c r="B8" s="45" t="s">
        <v>26</v>
      </c>
      <c r="C8" s="48">
        <v>1997</v>
      </c>
      <c r="D8" s="648" t="s">
        <v>24</v>
      </c>
      <c r="E8" s="8">
        <v>23</v>
      </c>
      <c r="F8" s="9">
        <f t="shared" si="0"/>
        <v>69</v>
      </c>
      <c r="G8" s="803">
        <v>3</v>
      </c>
      <c r="H8" s="15"/>
      <c r="I8" s="16"/>
    </row>
    <row r="9" spans="1:9" x14ac:dyDescent="0.25">
      <c r="A9" s="42" t="s">
        <v>98</v>
      </c>
      <c r="B9" s="68" t="s">
        <v>99</v>
      </c>
      <c r="C9" s="48">
        <v>1996</v>
      </c>
      <c r="D9" s="648" t="s">
        <v>33</v>
      </c>
      <c r="E9" s="8">
        <v>23</v>
      </c>
      <c r="F9" s="9">
        <f t="shared" si="0"/>
        <v>69</v>
      </c>
      <c r="G9" s="10">
        <v>4</v>
      </c>
      <c r="H9" s="15"/>
      <c r="I9" s="16"/>
    </row>
    <row r="10" spans="1:9" x14ac:dyDescent="0.25">
      <c r="A10" s="43" t="s">
        <v>23</v>
      </c>
      <c r="B10" s="46" t="s">
        <v>10</v>
      </c>
      <c r="C10" s="49">
        <v>1995</v>
      </c>
      <c r="D10" s="647" t="s">
        <v>33</v>
      </c>
      <c r="E10" s="27">
        <v>22</v>
      </c>
      <c r="F10" s="9">
        <f t="shared" si="0"/>
        <v>66</v>
      </c>
      <c r="G10" s="803">
        <v>5</v>
      </c>
      <c r="H10" s="15"/>
      <c r="I10" s="16"/>
    </row>
    <row r="11" spans="1:9" x14ac:dyDescent="0.25">
      <c r="A11" s="56" t="s">
        <v>126</v>
      </c>
      <c r="B11" s="66" t="s">
        <v>127</v>
      </c>
      <c r="C11" s="48">
        <v>1998</v>
      </c>
      <c r="D11" s="646" t="s">
        <v>34</v>
      </c>
      <c r="E11" s="8">
        <v>21</v>
      </c>
      <c r="F11" s="9">
        <f t="shared" si="0"/>
        <v>63</v>
      </c>
      <c r="G11" s="10">
        <v>6</v>
      </c>
      <c r="H11" s="15"/>
      <c r="I11" s="16"/>
    </row>
    <row r="12" spans="1:9" x14ac:dyDescent="0.25">
      <c r="A12" s="42" t="s">
        <v>104</v>
      </c>
      <c r="B12" s="69" t="s">
        <v>105</v>
      </c>
      <c r="C12" s="70">
        <v>1998</v>
      </c>
      <c r="D12" s="654" t="s">
        <v>101</v>
      </c>
      <c r="E12" s="8">
        <v>21</v>
      </c>
      <c r="F12" s="9">
        <f t="shared" si="0"/>
        <v>63</v>
      </c>
      <c r="G12" s="803">
        <v>7</v>
      </c>
      <c r="H12" s="15"/>
      <c r="I12" s="16"/>
    </row>
    <row r="13" spans="1:9" x14ac:dyDescent="0.25">
      <c r="A13" s="42" t="s">
        <v>92</v>
      </c>
      <c r="B13" s="45" t="s">
        <v>93</v>
      </c>
      <c r="C13" s="48">
        <v>1997</v>
      </c>
      <c r="D13" s="648" t="s">
        <v>94</v>
      </c>
      <c r="E13" s="8">
        <v>20</v>
      </c>
      <c r="F13" s="9">
        <f t="shared" si="0"/>
        <v>60</v>
      </c>
      <c r="G13" s="804">
        <v>8</v>
      </c>
      <c r="H13" s="15"/>
      <c r="I13" s="16"/>
    </row>
    <row r="14" spans="1:9" x14ac:dyDescent="0.25">
      <c r="A14" s="43" t="s">
        <v>22</v>
      </c>
      <c r="B14" s="46" t="s">
        <v>12</v>
      </c>
      <c r="C14" s="49">
        <v>1996</v>
      </c>
      <c r="D14" s="649" t="s">
        <v>33</v>
      </c>
      <c r="E14" s="8">
        <v>20</v>
      </c>
      <c r="F14" s="9">
        <f t="shared" si="0"/>
        <v>60</v>
      </c>
      <c r="G14" s="10">
        <v>9</v>
      </c>
      <c r="H14" s="15"/>
      <c r="I14" s="16"/>
    </row>
    <row r="15" spans="1:9" x14ac:dyDescent="0.25">
      <c r="A15" s="42" t="s">
        <v>100</v>
      </c>
      <c r="B15" s="69" t="s">
        <v>93</v>
      </c>
      <c r="C15" s="70">
        <v>1996</v>
      </c>
      <c r="D15" s="653" t="s">
        <v>101</v>
      </c>
      <c r="E15" s="8">
        <v>19</v>
      </c>
      <c r="F15" s="9">
        <f t="shared" si="0"/>
        <v>57</v>
      </c>
      <c r="G15" s="10">
        <v>10</v>
      </c>
      <c r="H15" s="15"/>
      <c r="I15" s="16"/>
    </row>
    <row r="16" spans="1:9" x14ac:dyDescent="0.25">
      <c r="A16" s="42" t="s">
        <v>102</v>
      </c>
      <c r="B16" s="69" t="s">
        <v>31</v>
      </c>
      <c r="C16" s="70">
        <v>1998</v>
      </c>
      <c r="D16" s="653" t="s">
        <v>101</v>
      </c>
      <c r="E16" s="8">
        <v>16</v>
      </c>
      <c r="F16" s="9">
        <f t="shared" si="0"/>
        <v>48</v>
      </c>
      <c r="G16" s="803">
        <v>11</v>
      </c>
      <c r="H16" s="15"/>
      <c r="I16" s="16"/>
    </row>
    <row r="17" spans="1:9" x14ac:dyDescent="0.25">
      <c r="A17" s="44" t="s">
        <v>89</v>
      </c>
      <c r="B17" s="695" t="s">
        <v>93</v>
      </c>
      <c r="C17" s="697">
        <v>1998</v>
      </c>
      <c r="D17" s="692" t="s">
        <v>34</v>
      </c>
      <c r="E17" s="8">
        <v>15</v>
      </c>
      <c r="F17" s="9">
        <f t="shared" si="0"/>
        <v>45</v>
      </c>
      <c r="G17" s="10">
        <v>12</v>
      </c>
      <c r="H17" s="15"/>
      <c r="I17" s="16"/>
    </row>
    <row r="18" spans="1:9" x14ac:dyDescent="0.25">
      <c r="A18" s="42" t="s">
        <v>103</v>
      </c>
      <c r="B18" s="651" t="s">
        <v>8</v>
      </c>
      <c r="C18" s="652">
        <v>1998</v>
      </c>
      <c r="D18" s="653" t="s">
        <v>101</v>
      </c>
      <c r="E18" s="8">
        <v>15</v>
      </c>
      <c r="F18" s="9">
        <f t="shared" si="0"/>
        <v>45</v>
      </c>
      <c r="G18" s="803">
        <v>13</v>
      </c>
      <c r="H18" s="15"/>
      <c r="I18" s="16"/>
    </row>
    <row r="19" spans="1:9" x14ac:dyDescent="0.25">
      <c r="A19" s="42" t="s">
        <v>96</v>
      </c>
      <c r="B19" s="702" t="s">
        <v>30</v>
      </c>
      <c r="C19" s="698">
        <v>1996</v>
      </c>
      <c r="D19" s="649" t="s">
        <v>94</v>
      </c>
      <c r="E19" s="8">
        <v>15</v>
      </c>
      <c r="F19" s="9">
        <f t="shared" si="0"/>
        <v>45</v>
      </c>
      <c r="G19" s="804">
        <v>14</v>
      </c>
      <c r="H19" s="15"/>
      <c r="I19" s="16"/>
    </row>
    <row r="20" spans="1:9" x14ac:dyDescent="0.25">
      <c r="A20" s="56" t="s">
        <v>128</v>
      </c>
      <c r="B20" s="696" t="s">
        <v>9</v>
      </c>
      <c r="C20" s="703">
        <v>1999</v>
      </c>
      <c r="D20" s="646" t="s">
        <v>34</v>
      </c>
      <c r="E20" s="8">
        <v>14</v>
      </c>
      <c r="F20" s="9">
        <f t="shared" si="0"/>
        <v>42</v>
      </c>
      <c r="G20" s="10">
        <v>15</v>
      </c>
      <c r="H20" s="15"/>
      <c r="I20" s="16"/>
    </row>
    <row r="21" spans="1:9" x14ac:dyDescent="0.25">
      <c r="A21" s="44" t="s">
        <v>90</v>
      </c>
      <c r="B21" s="72" t="s">
        <v>91</v>
      </c>
      <c r="C21" s="54">
        <v>1998</v>
      </c>
      <c r="D21" s="692" t="s">
        <v>34</v>
      </c>
      <c r="E21" s="8">
        <v>14</v>
      </c>
      <c r="F21" s="9">
        <f t="shared" si="0"/>
        <v>42</v>
      </c>
      <c r="G21" s="10">
        <v>16</v>
      </c>
      <c r="H21" s="15"/>
      <c r="I21" s="16"/>
    </row>
    <row r="22" spans="1:9" x14ac:dyDescent="0.25">
      <c r="A22" s="42" t="s">
        <v>97</v>
      </c>
      <c r="B22" s="45" t="s">
        <v>28</v>
      </c>
      <c r="C22" s="48">
        <v>1997</v>
      </c>
      <c r="D22" s="647" t="s">
        <v>94</v>
      </c>
      <c r="E22" s="8">
        <v>12</v>
      </c>
      <c r="F22" s="9">
        <f t="shared" si="0"/>
        <v>36</v>
      </c>
      <c r="G22" s="803">
        <v>17</v>
      </c>
      <c r="H22" s="15"/>
      <c r="I22" s="16"/>
    </row>
    <row r="23" spans="1:9" x14ac:dyDescent="0.25">
      <c r="A23" s="42" t="s">
        <v>95</v>
      </c>
      <c r="B23" s="45" t="s">
        <v>10</v>
      </c>
      <c r="C23" s="49">
        <v>1996</v>
      </c>
      <c r="D23" s="647" t="s">
        <v>94</v>
      </c>
      <c r="E23" s="8">
        <v>12</v>
      </c>
      <c r="F23" s="9">
        <f t="shared" si="0"/>
        <v>36</v>
      </c>
      <c r="G23" s="10">
        <v>18</v>
      </c>
      <c r="H23" s="15"/>
      <c r="I23" s="16"/>
    </row>
    <row r="24" spans="1:9" x14ac:dyDescent="0.25">
      <c r="A24" s="42"/>
      <c r="B24" s="45"/>
      <c r="C24" s="49"/>
      <c r="D24" s="647"/>
      <c r="E24" s="8"/>
      <c r="F24" s="9">
        <f t="shared" ref="F24:F37" si="1">E24*3</f>
        <v>0</v>
      </c>
      <c r="G24" s="10"/>
      <c r="H24" s="15"/>
      <c r="I24" s="16"/>
    </row>
    <row r="25" spans="1:9" x14ac:dyDescent="0.25">
      <c r="A25" s="42"/>
      <c r="B25" s="45"/>
      <c r="C25" s="48"/>
      <c r="D25" s="63"/>
      <c r="E25" s="8"/>
      <c r="F25" s="9">
        <f t="shared" si="1"/>
        <v>0</v>
      </c>
      <c r="G25" s="10"/>
      <c r="H25" s="15"/>
      <c r="I25" s="16"/>
    </row>
    <row r="26" spans="1:9" x14ac:dyDescent="0.25">
      <c r="A26" s="677" t="s">
        <v>107</v>
      </c>
      <c r="B26" s="678" t="s">
        <v>26</v>
      </c>
      <c r="C26" s="679">
        <v>1998</v>
      </c>
      <c r="D26" s="690" t="s">
        <v>24</v>
      </c>
      <c r="E26" s="8">
        <v>17</v>
      </c>
      <c r="F26" s="9">
        <f t="shared" ref="F26:F28" si="2">E26*3</f>
        <v>51</v>
      </c>
      <c r="G26" s="10"/>
      <c r="H26" s="15"/>
      <c r="I26" s="16"/>
    </row>
    <row r="27" spans="1:9" x14ac:dyDescent="0.25">
      <c r="A27" s="681" t="s">
        <v>108</v>
      </c>
      <c r="B27" s="682" t="s">
        <v>11</v>
      </c>
      <c r="C27" s="683">
        <v>1997</v>
      </c>
      <c r="D27" s="684" t="s">
        <v>24</v>
      </c>
      <c r="E27" s="8">
        <v>14</v>
      </c>
      <c r="F27" s="9">
        <f t="shared" si="2"/>
        <v>42</v>
      </c>
      <c r="G27" s="10"/>
      <c r="H27" s="15"/>
      <c r="I27" s="16"/>
    </row>
    <row r="28" spans="1:9" x14ac:dyDescent="0.25">
      <c r="A28" s="681" t="s">
        <v>109</v>
      </c>
      <c r="B28" s="682" t="s">
        <v>29</v>
      </c>
      <c r="C28" s="683">
        <v>1998</v>
      </c>
      <c r="D28" s="685" t="s">
        <v>24</v>
      </c>
      <c r="E28" s="8">
        <v>14</v>
      </c>
      <c r="F28" s="9">
        <f t="shared" si="2"/>
        <v>42</v>
      </c>
      <c r="G28" s="10"/>
      <c r="H28" s="15"/>
      <c r="I28" s="16"/>
    </row>
    <row r="29" spans="1:9" x14ac:dyDescent="0.25">
      <c r="A29" s="42"/>
      <c r="B29" s="45"/>
      <c r="C29" s="48"/>
      <c r="D29" s="63"/>
      <c r="E29" s="8"/>
      <c r="F29" s="9">
        <f t="shared" si="1"/>
        <v>0</v>
      </c>
      <c r="G29" s="10"/>
      <c r="H29" s="15"/>
      <c r="I29" s="16"/>
    </row>
    <row r="30" spans="1:9" x14ac:dyDescent="0.25">
      <c r="A30" s="43"/>
      <c r="B30" s="46"/>
      <c r="C30" s="49"/>
      <c r="D30" s="649"/>
      <c r="E30" s="8"/>
      <c r="F30" s="9">
        <f t="shared" si="1"/>
        <v>0</v>
      </c>
      <c r="G30" s="10"/>
      <c r="H30" s="15"/>
      <c r="I30" s="16"/>
    </row>
    <row r="31" spans="1:9" x14ac:dyDescent="0.25">
      <c r="A31" s="42"/>
      <c r="B31" s="45"/>
      <c r="C31" s="48"/>
      <c r="D31" s="63"/>
      <c r="E31" s="8"/>
      <c r="F31" s="9">
        <f t="shared" si="1"/>
        <v>0</v>
      </c>
      <c r="G31" s="10"/>
      <c r="H31" s="15"/>
      <c r="I31" s="16"/>
    </row>
    <row r="32" spans="1:9" x14ac:dyDescent="0.25">
      <c r="A32" s="42"/>
      <c r="B32" s="45"/>
      <c r="C32" s="48"/>
      <c r="D32" s="63"/>
      <c r="E32" s="8"/>
      <c r="F32" s="9">
        <f t="shared" si="1"/>
        <v>0</v>
      </c>
      <c r="G32" s="10"/>
      <c r="H32" s="15"/>
      <c r="I32" s="16"/>
    </row>
    <row r="33" spans="1:9" x14ac:dyDescent="0.25">
      <c r="A33" s="42"/>
      <c r="B33" s="45"/>
      <c r="C33" s="48"/>
      <c r="D33" s="63"/>
      <c r="E33" s="8"/>
      <c r="F33" s="9">
        <f t="shared" si="1"/>
        <v>0</v>
      </c>
      <c r="G33" s="10"/>
      <c r="H33" s="15"/>
      <c r="I33" s="16"/>
    </row>
    <row r="34" spans="1:9" x14ac:dyDescent="0.25">
      <c r="A34" s="677"/>
      <c r="B34" s="678"/>
      <c r="C34" s="679"/>
      <c r="D34" s="690"/>
      <c r="E34" s="8"/>
      <c r="F34" s="9"/>
      <c r="G34" s="10"/>
      <c r="H34" s="15"/>
      <c r="I34" s="16"/>
    </row>
    <row r="35" spans="1:9" x14ac:dyDescent="0.25">
      <c r="A35" s="681"/>
      <c r="B35" s="682"/>
      <c r="C35" s="683"/>
      <c r="D35" s="684"/>
      <c r="E35" s="8"/>
      <c r="F35" s="9"/>
      <c r="G35" s="10"/>
      <c r="H35" s="15"/>
      <c r="I35" s="16"/>
    </row>
    <row r="36" spans="1:9" x14ac:dyDescent="0.25">
      <c r="A36" s="681"/>
      <c r="B36" s="682"/>
      <c r="C36" s="683"/>
      <c r="D36" s="685"/>
      <c r="E36" s="8"/>
      <c r="F36" s="9"/>
      <c r="G36" s="10"/>
      <c r="H36" s="15"/>
      <c r="I36" s="16"/>
    </row>
    <row r="37" spans="1:9" x14ac:dyDescent="0.25">
      <c r="A37" s="677"/>
      <c r="B37" s="678"/>
      <c r="C37" s="679"/>
      <c r="D37" s="685"/>
      <c r="E37" s="8"/>
      <c r="F37" s="9">
        <f t="shared" si="1"/>
        <v>0</v>
      </c>
      <c r="G37" s="10"/>
      <c r="H37" s="15"/>
      <c r="I37" s="16"/>
    </row>
    <row r="38" spans="1:9" x14ac:dyDescent="0.25">
      <c r="A38" s="677"/>
      <c r="B38" s="678"/>
      <c r="C38" s="679"/>
      <c r="D38" s="685"/>
      <c r="E38" s="11"/>
      <c r="F38" s="9">
        <f t="shared" ref="F38:F62" si="3">E38*3</f>
        <v>0</v>
      </c>
      <c r="G38" s="10"/>
      <c r="H38" s="15"/>
      <c r="I38" s="16"/>
    </row>
    <row r="39" spans="1:9" x14ac:dyDescent="0.25">
      <c r="A39" s="42"/>
      <c r="B39" s="45"/>
      <c r="C39" s="48"/>
      <c r="D39" s="62"/>
      <c r="E39" s="8"/>
      <c r="F39" s="9">
        <f t="shared" si="3"/>
        <v>0</v>
      </c>
      <c r="G39" s="10"/>
      <c r="H39" s="15"/>
      <c r="I39" s="16"/>
    </row>
    <row r="40" spans="1:9" x14ac:dyDescent="0.25">
      <c r="A40" s="42"/>
      <c r="B40" s="68"/>
      <c r="C40" s="48"/>
      <c r="D40" s="63"/>
      <c r="E40" s="8"/>
      <c r="F40" s="9">
        <f t="shared" si="3"/>
        <v>0</v>
      </c>
      <c r="G40" s="10"/>
      <c r="H40" s="15"/>
      <c r="I40" s="16"/>
    </row>
    <row r="41" spans="1:9" x14ac:dyDescent="0.25">
      <c r="A41" s="42"/>
      <c r="B41" s="68"/>
      <c r="C41" s="48"/>
      <c r="D41" s="58"/>
      <c r="E41" s="8"/>
      <c r="F41" s="9">
        <f t="shared" si="3"/>
        <v>0</v>
      </c>
      <c r="G41" s="10"/>
      <c r="H41" s="15"/>
      <c r="I41" s="16"/>
    </row>
    <row r="42" spans="1:9" x14ac:dyDescent="0.25">
      <c r="A42" s="43"/>
      <c r="B42" s="46"/>
      <c r="C42" s="49"/>
      <c r="D42" s="62"/>
      <c r="E42" s="8"/>
      <c r="F42" s="9">
        <f t="shared" si="3"/>
        <v>0</v>
      </c>
      <c r="G42" s="10"/>
      <c r="H42" s="15"/>
      <c r="I42" s="16"/>
    </row>
    <row r="43" spans="1:9" x14ac:dyDescent="0.25">
      <c r="A43" s="56"/>
      <c r="B43" s="66"/>
      <c r="C43" s="53"/>
      <c r="D43" s="93"/>
      <c r="E43" s="8"/>
      <c r="F43" s="9">
        <f t="shared" si="3"/>
        <v>0</v>
      </c>
      <c r="G43" s="10"/>
      <c r="H43" s="15"/>
      <c r="I43" s="16"/>
    </row>
    <row r="44" spans="1:9" x14ac:dyDescent="0.25">
      <c r="A44" s="42"/>
      <c r="B44" s="45"/>
      <c r="C44" s="48"/>
      <c r="D44" s="62"/>
      <c r="E44" s="8"/>
      <c r="F44" s="9">
        <f t="shared" si="3"/>
        <v>0</v>
      </c>
      <c r="G44" s="10"/>
      <c r="H44" s="15"/>
      <c r="I44" s="16"/>
    </row>
    <row r="45" spans="1:9" x14ac:dyDescent="0.25">
      <c r="A45" s="42"/>
      <c r="B45" s="45"/>
      <c r="C45" s="48"/>
      <c r="D45" s="63"/>
      <c r="E45" s="8"/>
      <c r="F45" s="9">
        <f t="shared" si="3"/>
        <v>0</v>
      </c>
      <c r="G45" s="10"/>
      <c r="H45" s="15"/>
      <c r="I45" s="16"/>
    </row>
    <row r="46" spans="1:9" x14ac:dyDescent="0.25">
      <c r="A46" s="43"/>
      <c r="B46" s="67"/>
      <c r="C46" s="49"/>
      <c r="D46" s="96"/>
      <c r="E46" s="8"/>
      <c r="F46" s="9">
        <f t="shared" si="3"/>
        <v>0</v>
      </c>
      <c r="G46" s="10"/>
      <c r="H46" s="15"/>
      <c r="I46" s="16"/>
    </row>
    <row r="47" spans="1:9" x14ac:dyDescent="0.25">
      <c r="A47" s="42"/>
      <c r="B47" s="68"/>
      <c r="C47" s="48"/>
      <c r="D47" s="63"/>
      <c r="E47" s="8"/>
      <c r="F47" s="9">
        <f t="shared" si="3"/>
        <v>0</v>
      </c>
      <c r="G47" s="10"/>
      <c r="H47" s="15"/>
      <c r="I47" s="16"/>
    </row>
    <row r="48" spans="1:9" x14ac:dyDescent="0.25">
      <c r="A48" s="56"/>
      <c r="B48" s="57"/>
      <c r="C48" s="48"/>
      <c r="D48" s="60"/>
      <c r="E48" s="8"/>
      <c r="F48" s="9">
        <f t="shared" si="3"/>
        <v>0</v>
      </c>
      <c r="G48" s="10"/>
      <c r="H48" s="15"/>
      <c r="I48" s="16"/>
    </row>
    <row r="49" spans="1:9" x14ac:dyDescent="0.25">
      <c r="A49" s="42"/>
      <c r="B49" s="68"/>
      <c r="C49" s="48"/>
      <c r="D49" s="63"/>
      <c r="E49" s="8"/>
      <c r="F49" s="9">
        <f t="shared" si="3"/>
        <v>0</v>
      </c>
      <c r="G49" s="10"/>
      <c r="H49" s="15"/>
      <c r="I49" s="16"/>
    </row>
    <row r="50" spans="1:9" x14ac:dyDescent="0.25">
      <c r="A50" s="43"/>
      <c r="B50" s="46"/>
      <c r="C50" s="49"/>
      <c r="D50" s="62"/>
      <c r="E50" s="8"/>
      <c r="F50" s="9">
        <f t="shared" si="3"/>
        <v>0</v>
      </c>
      <c r="G50" s="10"/>
      <c r="H50" s="15"/>
      <c r="I50" s="16"/>
    </row>
    <row r="51" spans="1:9" x14ac:dyDescent="0.25">
      <c r="A51" s="42"/>
      <c r="B51" s="45"/>
      <c r="C51" s="48"/>
      <c r="D51" s="55"/>
      <c r="E51" s="8"/>
      <c r="F51" s="9">
        <f t="shared" si="3"/>
        <v>0</v>
      </c>
      <c r="G51" s="10"/>
      <c r="H51" s="15"/>
      <c r="I51" s="16"/>
    </row>
    <row r="52" spans="1:9" x14ac:dyDescent="0.25">
      <c r="A52" s="42"/>
      <c r="B52" s="69"/>
      <c r="C52" s="70"/>
      <c r="D52" s="55"/>
      <c r="E52" s="8"/>
      <c r="F52" s="9">
        <f t="shared" si="3"/>
        <v>0</v>
      </c>
      <c r="G52" s="10"/>
      <c r="H52" s="15"/>
      <c r="I52" s="16"/>
    </row>
    <row r="53" spans="1:9" x14ac:dyDescent="0.25">
      <c r="A53" s="42"/>
      <c r="B53" s="69"/>
      <c r="C53" s="70"/>
      <c r="D53" s="58"/>
      <c r="E53" s="8"/>
      <c r="F53" s="9">
        <f t="shared" si="3"/>
        <v>0</v>
      </c>
      <c r="G53" s="10"/>
      <c r="H53" s="15"/>
      <c r="I53" s="16"/>
    </row>
    <row r="54" spans="1:9" x14ac:dyDescent="0.25">
      <c r="A54" s="42"/>
      <c r="B54" s="45"/>
      <c r="C54" s="48"/>
      <c r="D54" s="63"/>
      <c r="E54" s="8"/>
      <c r="F54" s="9">
        <f t="shared" si="3"/>
        <v>0</v>
      </c>
      <c r="G54" s="10"/>
      <c r="H54" s="15"/>
      <c r="I54" s="16"/>
    </row>
    <row r="55" spans="1:9" x14ac:dyDescent="0.25">
      <c r="A55" s="42"/>
      <c r="B55" s="45"/>
      <c r="C55" s="48"/>
      <c r="D55" s="63"/>
      <c r="E55" s="8"/>
      <c r="F55" s="9">
        <f t="shared" si="3"/>
        <v>0</v>
      </c>
      <c r="G55" s="10"/>
      <c r="H55" s="15"/>
      <c r="I55" s="16"/>
    </row>
    <row r="56" spans="1:9" x14ac:dyDescent="0.25">
      <c r="A56" s="42"/>
      <c r="B56" s="45"/>
      <c r="C56" s="48"/>
      <c r="D56" s="63"/>
      <c r="E56" s="8"/>
      <c r="F56" s="9">
        <f t="shared" si="3"/>
        <v>0</v>
      </c>
      <c r="G56" s="10"/>
      <c r="H56" s="15"/>
      <c r="I56" s="16"/>
    </row>
    <row r="57" spans="1:9" x14ac:dyDescent="0.25">
      <c r="A57" s="42"/>
      <c r="B57" s="45"/>
      <c r="C57" s="48"/>
      <c r="D57" s="63"/>
      <c r="E57" s="11"/>
      <c r="F57" s="9">
        <f t="shared" si="3"/>
        <v>0</v>
      </c>
      <c r="G57" s="10"/>
      <c r="H57" s="15"/>
      <c r="I57" s="16"/>
    </row>
    <row r="58" spans="1:9" x14ac:dyDescent="0.25">
      <c r="A58" s="42"/>
      <c r="B58" s="45"/>
      <c r="C58" s="48"/>
      <c r="D58" s="63"/>
      <c r="E58" s="11"/>
      <c r="F58" s="9">
        <f t="shared" si="3"/>
        <v>0</v>
      </c>
      <c r="G58" s="10"/>
      <c r="H58" s="15"/>
      <c r="I58" s="16"/>
    </row>
    <row r="59" spans="1:9" x14ac:dyDescent="0.25">
      <c r="A59" s="42"/>
      <c r="B59" s="45"/>
      <c r="C59" s="48"/>
      <c r="D59" s="63"/>
      <c r="E59" s="11"/>
      <c r="F59" s="9">
        <f t="shared" si="3"/>
        <v>0</v>
      </c>
      <c r="G59" s="10"/>
      <c r="H59" s="15"/>
      <c r="I59" s="16"/>
    </row>
    <row r="60" spans="1:9" x14ac:dyDescent="0.25">
      <c r="A60" s="42"/>
      <c r="B60" s="45"/>
      <c r="C60" s="48"/>
      <c r="D60" s="58"/>
      <c r="E60" s="11"/>
      <c r="F60" s="9">
        <f t="shared" si="3"/>
        <v>0</v>
      </c>
      <c r="G60" s="10"/>
      <c r="H60" s="15"/>
      <c r="I60" s="16"/>
    </row>
    <row r="61" spans="1:9" x14ac:dyDescent="0.25">
      <c r="A61" s="42"/>
      <c r="B61" s="45"/>
      <c r="C61" s="48"/>
      <c r="D61" s="63"/>
      <c r="E61" s="11"/>
      <c r="F61" s="9">
        <f t="shared" si="3"/>
        <v>0</v>
      </c>
      <c r="G61" s="10"/>
      <c r="H61" s="15"/>
      <c r="I61" s="16"/>
    </row>
    <row r="62" spans="1:9" x14ac:dyDescent="0.25">
      <c r="A62" s="42"/>
      <c r="B62" s="45"/>
      <c r="C62" s="48"/>
      <c r="D62" s="63"/>
      <c r="E62" s="11"/>
      <c r="F62" s="9">
        <f t="shared" si="3"/>
        <v>0</v>
      </c>
      <c r="G62" s="10"/>
      <c r="H62" s="15"/>
      <c r="I62" s="16"/>
    </row>
    <row r="63" spans="1:9" ht="15.75" thickBot="1" x14ac:dyDescent="0.3">
      <c r="A63" s="75"/>
      <c r="B63" s="76"/>
      <c r="C63" s="77"/>
      <c r="D63" s="78"/>
      <c r="E63" s="12"/>
      <c r="F63" s="102"/>
      <c r="G63" s="10"/>
      <c r="H63" s="15"/>
      <c r="I63" s="16"/>
    </row>
    <row r="64" spans="1:9" ht="15.75" thickTop="1" x14ac:dyDescent="0.25">
      <c r="A64" s="15"/>
      <c r="B64" s="15"/>
      <c r="C64" s="24"/>
      <c r="D64" s="15"/>
      <c r="E64" s="15"/>
      <c r="F64" s="15"/>
      <c r="G64" s="79"/>
      <c r="H64" s="15"/>
      <c r="I64" s="16"/>
    </row>
    <row r="65" spans="1:9" x14ac:dyDescent="0.25">
      <c r="A65" s="15"/>
      <c r="B65" s="14"/>
      <c r="C65" s="24"/>
      <c r="D65" s="15"/>
      <c r="E65" s="15"/>
      <c r="F65" s="15"/>
      <c r="G65" s="15"/>
      <c r="H65" s="15"/>
      <c r="I65" s="16"/>
    </row>
    <row r="66" spans="1:9" x14ac:dyDescent="0.25">
      <c r="A66" s="15"/>
      <c r="B66" s="15"/>
      <c r="C66" s="24"/>
      <c r="D66" s="15"/>
      <c r="E66" s="15"/>
      <c r="F66" s="15"/>
      <c r="G66" s="15"/>
      <c r="H66" s="15"/>
      <c r="I66" s="16"/>
    </row>
  </sheetData>
  <sortState ref="A6:F23">
    <sortCondition descending="1" ref="F6:F23"/>
    <sortCondition descending="1" ref="C6:C23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5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4"/>
  <sheetViews>
    <sheetView topLeftCell="A21" zoomScale="120" zoomScaleNormal="120" workbookViewId="0">
      <selection activeCell="D38" sqref="D38"/>
    </sheetView>
  </sheetViews>
  <sheetFormatPr defaultRowHeight="15" x14ac:dyDescent="0.25"/>
  <cols>
    <col min="1" max="1" width="15.7109375" style="211" customWidth="1"/>
    <col min="2" max="2" width="13" style="211" customWidth="1"/>
    <col min="3" max="3" width="7.5703125" style="211" customWidth="1"/>
    <col min="4" max="4" width="29.140625" style="211" customWidth="1"/>
    <col min="5" max="12" width="5" style="211" customWidth="1"/>
    <col min="13" max="14" width="8.5703125" style="211" customWidth="1"/>
    <col min="15" max="15" width="11.140625" style="211" customWidth="1"/>
    <col min="16" max="16" width="8.5703125" style="211" customWidth="1"/>
    <col min="17" max="17" width="6.140625" style="211" customWidth="1"/>
    <col min="18" max="16384" width="9.140625" style="211"/>
  </cols>
  <sheetData>
    <row r="1" spans="1:19" x14ac:dyDescent="0.25">
      <c r="A1" s="732" t="s">
        <v>83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</row>
    <row r="2" spans="1:19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</row>
    <row r="3" spans="1:19" ht="16.5" x14ac:dyDescent="0.3">
      <c r="A3" s="733" t="s">
        <v>70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</row>
    <row r="4" spans="1:19" ht="16.5" x14ac:dyDescent="0.3">
      <c r="A4" s="734" t="s">
        <v>85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</row>
    <row r="5" spans="1:19" ht="16.5" x14ac:dyDescent="0.3">
      <c r="A5" s="733" t="s">
        <v>69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</row>
    <row r="6" spans="1:19" ht="15.75" thickBot="1" x14ac:dyDescent="0.3"/>
    <row r="7" spans="1:19" ht="15.75" thickBot="1" x14ac:dyDescent="0.3">
      <c r="A7" s="438" t="s">
        <v>1</v>
      </c>
      <c r="B7" s="437" t="s">
        <v>2</v>
      </c>
      <c r="C7" s="437" t="s">
        <v>62</v>
      </c>
      <c r="D7" s="436" t="s">
        <v>4</v>
      </c>
      <c r="E7" s="756" t="s">
        <v>68</v>
      </c>
      <c r="F7" s="757"/>
      <c r="G7" s="756" t="s">
        <v>60</v>
      </c>
      <c r="H7" s="757"/>
      <c r="I7" s="756" t="s">
        <v>67</v>
      </c>
      <c r="J7" s="757"/>
      <c r="K7" s="756" t="s">
        <v>66</v>
      </c>
      <c r="L7" s="757"/>
      <c r="M7" s="435" t="s">
        <v>45</v>
      </c>
      <c r="N7" s="434" t="s">
        <v>7</v>
      </c>
      <c r="O7" s="334" t="s">
        <v>57</v>
      </c>
      <c r="P7" s="739" t="s">
        <v>65</v>
      </c>
      <c r="Q7" s="744" t="s">
        <v>55</v>
      </c>
    </row>
    <row r="8" spans="1:19" ht="15.75" thickBot="1" x14ac:dyDescent="0.3">
      <c r="A8" s="433"/>
      <c r="B8" s="432"/>
      <c r="C8" s="432"/>
      <c r="D8" s="431"/>
      <c r="E8" s="430" t="s">
        <v>54</v>
      </c>
      <c r="F8" s="430" t="s">
        <v>53</v>
      </c>
      <c r="G8" s="427" t="s">
        <v>54</v>
      </c>
      <c r="H8" s="426" t="s">
        <v>53</v>
      </c>
      <c r="I8" s="429" t="s">
        <v>54</v>
      </c>
      <c r="J8" s="428" t="s">
        <v>53</v>
      </c>
      <c r="K8" s="427" t="s">
        <v>54</v>
      </c>
      <c r="L8" s="426" t="s">
        <v>53</v>
      </c>
      <c r="M8" s="425" t="s">
        <v>52</v>
      </c>
      <c r="N8" s="424" t="s">
        <v>52</v>
      </c>
      <c r="O8" s="323" t="s">
        <v>51</v>
      </c>
      <c r="P8" s="739"/>
      <c r="Q8" s="745"/>
      <c r="R8" s="343"/>
    </row>
    <row r="9" spans="1:19" ht="15.75" thickBot="1" x14ac:dyDescent="0.3">
      <c r="A9" s="423" t="s">
        <v>126</v>
      </c>
      <c r="B9" s="239" t="s">
        <v>127</v>
      </c>
      <c r="C9" s="47">
        <v>1998</v>
      </c>
      <c r="D9" s="644" t="s">
        <v>34</v>
      </c>
      <c r="E9" s="384">
        <v>21</v>
      </c>
      <c r="F9" s="786">
        <f t="shared" ref="F9:F27" si="0">E9*1.5</f>
        <v>31.5</v>
      </c>
      <c r="G9" s="494">
        <v>6.9</v>
      </c>
      <c r="H9" s="558">
        <v>29</v>
      </c>
      <c r="I9" s="381">
        <v>21</v>
      </c>
      <c r="J9" s="544">
        <f t="shared" ref="J9:J27" si="1">I9*3</f>
        <v>63</v>
      </c>
      <c r="K9" s="643">
        <v>33</v>
      </c>
      <c r="L9" s="577">
        <f t="shared" ref="L9:L27" si="2">K9*1.5</f>
        <v>49.5</v>
      </c>
      <c r="M9" s="377">
        <f t="shared" ref="M9:M40" si="3">(F9+H9+J9+L9)</f>
        <v>173</v>
      </c>
      <c r="N9" s="357">
        <f>RANK(M9,$M$9:$M$27)</f>
        <v>10</v>
      </c>
      <c r="O9" s="740">
        <f>(M9+M10+M11+M12)</f>
        <v>609</v>
      </c>
      <c r="P9" s="755">
        <v>466.5</v>
      </c>
      <c r="Q9" s="716">
        <f>RANK(P9,$P$9:$P$72)</f>
        <v>4</v>
      </c>
    </row>
    <row r="10" spans="1:19" ht="15.75" thickBot="1" x14ac:dyDescent="0.3">
      <c r="A10" s="56" t="s">
        <v>128</v>
      </c>
      <c r="B10" s="66" t="s">
        <v>9</v>
      </c>
      <c r="C10" s="53">
        <v>1999</v>
      </c>
      <c r="D10" s="645" t="s">
        <v>34</v>
      </c>
      <c r="E10" s="384">
        <v>22</v>
      </c>
      <c r="F10" s="786">
        <f t="shared" si="0"/>
        <v>33</v>
      </c>
      <c r="G10" s="494">
        <v>7.5</v>
      </c>
      <c r="H10" s="558">
        <v>35</v>
      </c>
      <c r="I10" s="381">
        <v>14</v>
      </c>
      <c r="J10" s="544">
        <f t="shared" si="1"/>
        <v>42</v>
      </c>
      <c r="K10" s="642">
        <v>25</v>
      </c>
      <c r="L10" s="577">
        <f t="shared" si="2"/>
        <v>37.5</v>
      </c>
      <c r="M10" s="377">
        <f t="shared" si="3"/>
        <v>147.5</v>
      </c>
      <c r="N10" s="357">
        <f t="shared" ref="N10:N27" si="4">RANK(M10,$M$9:$M$27)</f>
        <v>14</v>
      </c>
      <c r="O10" s="740"/>
      <c r="P10" s="755"/>
      <c r="Q10" s="717"/>
    </row>
    <row r="11" spans="1:19" ht="15.75" thickBot="1" x14ac:dyDescent="0.3">
      <c r="A11" s="136" t="s">
        <v>89</v>
      </c>
      <c r="B11" s="66" t="s">
        <v>93</v>
      </c>
      <c r="C11" s="53">
        <v>1998</v>
      </c>
      <c r="D11" s="646" t="s">
        <v>34</v>
      </c>
      <c r="E11" s="384">
        <v>22</v>
      </c>
      <c r="F11" s="786">
        <f t="shared" si="0"/>
        <v>33</v>
      </c>
      <c r="G11" s="494">
        <v>7.1</v>
      </c>
      <c r="H11" s="558">
        <v>30</v>
      </c>
      <c r="I11" s="381">
        <v>15</v>
      </c>
      <c r="J11" s="544">
        <f t="shared" si="1"/>
        <v>45</v>
      </c>
      <c r="K11" s="642">
        <v>23</v>
      </c>
      <c r="L11" s="577">
        <f t="shared" si="2"/>
        <v>34.5</v>
      </c>
      <c r="M11" s="391">
        <f t="shared" si="3"/>
        <v>142.5</v>
      </c>
      <c r="N11" s="357">
        <f t="shared" si="4"/>
        <v>16</v>
      </c>
      <c r="O11" s="740"/>
      <c r="P11" s="755"/>
      <c r="Q11" s="717"/>
      <c r="S11" s="260"/>
    </row>
    <row r="12" spans="1:19" ht="15.75" thickBot="1" x14ac:dyDescent="0.3">
      <c r="A12" s="250" t="s">
        <v>90</v>
      </c>
      <c r="B12" s="406" t="s">
        <v>91</v>
      </c>
      <c r="C12" s="222">
        <v>1998</v>
      </c>
      <c r="D12" s="645" t="s">
        <v>34</v>
      </c>
      <c r="E12" s="384">
        <v>18</v>
      </c>
      <c r="F12" s="786">
        <f t="shared" si="0"/>
        <v>27</v>
      </c>
      <c r="G12" s="494">
        <v>7.8</v>
      </c>
      <c r="H12" s="558">
        <v>41</v>
      </c>
      <c r="I12" s="381">
        <v>14</v>
      </c>
      <c r="J12" s="544">
        <f t="shared" si="1"/>
        <v>42</v>
      </c>
      <c r="K12" s="642">
        <v>24</v>
      </c>
      <c r="L12" s="577">
        <f t="shared" si="2"/>
        <v>36</v>
      </c>
      <c r="M12" s="377">
        <f t="shared" si="3"/>
        <v>146</v>
      </c>
      <c r="N12" s="357">
        <f t="shared" si="4"/>
        <v>15</v>
      </c>
      <c r="O12" s="740"/>
      <c r="P12" s="755"/>
      <c r="Q12" s="718"/>
    </row>
    <row r="13" spans="1:19" ht="15.75" customHeight="1" thickBot="1" x14ac:dyDescent="0.3">
      <c r="A13" s="43" t="s">
        <v>92</v>
      </c>
      <c r="B13" s="46" t="s">
        <v>93</v>
      </c>
      <c r="C13" s="49">
        <v>1997</v>
      </c>
      <c r="D13" s="660" t="s">
        <v>94</v>
      </c>
      <c r="E13" s="384">
        <v>29</v>
      </c>
      <c r="F13" s="786">
        <f t="shared" si="0"/>
        <v>43.5</v>
      </c>
      <c r="G13" s="494">
        <v>7.5</v>
      </c>
      <c r="H13" s="558">
        <v>35</v>
      </c>
      <c r="I13" s="381">
        <v>20</v>
      </c>
      <c r="J13" s="544">
        <f t="shared" si="1"/>
        <v>60</v>
      </c>
      <c r="K13" s="642">
        <v>26</v>
      </c>
      <c r="L13" s="577">
        <f t="shared" si="2"/>
        <v>39</v>
      </c>
      <c r="M13" s="377">
        <f t="shared" si="3"/>
        <v>177.5</v>
      </c>
      <c r="N13" s="357">
        <f t="shared" si="4"/>
        <v>8</v>
      </c>
      <c r="O13" s="740">
        <f>(M13+M14+M15+M16)</f>
        <v>579.5</v>
      </c>
      <c r="P13" s="755">
        <v>466</v>
      </c>
      <c r="Q13" s="716">
        <f>RANK(P13,$P$9:$P$72)</f>
        <v>5</v>
      </c>
    </row>
    <row r="14" spans="1:19" ht="15.75" customHeight="1" thickBot="1" x14ac:dyDescent="0.3">
      <c r="A14" s="42" t="s">
        <v>95</v>
      </c>
      <c r="B14" s="45" t="s">
        <v>10</v>
      </c>
      <c r="C14" s="48">
        <v>1996</v>
      </c>
      <c r="D14" s="648" t="s">
        <v>94</v>
      </c>
      <c r="E14" s="384">
        <v>20</v>
      </c>
      <c r="F14" s="786">
        <f t="shared" si="0"/>
        <v>30</v>
      </c>
      <c r="G14" s="494">
        <v>7.4</v>
      </c>
      <c r="H14" s="558">
        <v>34</v>
      </c>
      <c r="I14" s="381">
        <v>12</v>
      </c>
      <c r="J14" s="544">
        <f t="shared" si="1"/>
        <v>36</v>
      </c>
      <c r="K14" s="642">
        <v>9</v>
      </c>
      <c r="L14" s="577">
        <f t="shared" si="2"/>
        <v>13.5</v>
      </c>
      <c r="M14" s="391">
        <f t="shared" si="3"/>
        <v>113.5</v>
      </c>
      <c r="N14" s="357">
        <f t="shared" si="4"/>
        <v>18</v>
      </c>
      <c r="O14" s="740"/>
      <c r="P14" s="755"/>
      <c r="Q14" s="717"/>
    </row>
    <row r="15" spans="1:19" ht="15.75" customHeight="1" thickBot="1" x14ac:dyDescent="0.3">
      <c r="A15" s="42" t="s">
        <v>96</v>
      </c>
      <c r="B15" s="45" t="s">
        <v>30</v>
      </c>
      <c r="C15" s="48">
        <v>1996</v>
      </c>
      <c r="D15" s="649" t="s">
        <v>94</v>
      </c>
      <c r="E15" s="384">
        <v>34</v>
      </c>
      <c r="F15" s="786">
        <f t="shared" si="0"/>
        <v>51</v>
      </c>
      <c r="G15" s="494">
        <v>8</v>
      </c>
      <c r="H15" s="558">
        <v>45</v>
      </c>
      <c r="I15" s="381">
        <v>15</v>
      </c>
      <c r="J15" s="544">
        <f t="shared" si="1"/>
        <v>45</v>
      </c>
      <c r="K15" s="642">
        <v>22</v>
      </c>
      <c r="L15" s="577">
        <f t="shared" si="2"/>
        <v>33</v>
      </c>
      <c r="M15" s="377">
        <f t="shared" si="3"/>
        <v>174</v>
      </c>
      <c r="N15" s="357">
        <f t="shared" si="4"/>
        <v>9</v>
      </c>
      <c r="O15" s="740"/>
      <c r="P15" s="755"/>
      <c r="Q15" s="717"/>
    </row>
    <row r="16" spans="1:19" ht="15.75" customHeight="1" thickBot="1" x14ac:dyDescent="0.3">
      <c r="A16" s="661" t="s">
        <v>97</v>
      </c>
      <c r="B16" s="662" t="s">
        <v>28</v>
      </c>
      <c r="C16" s="663">
        <v>1997</v>
      </c>
      <c r="D16" s="664" t="s">
        <v>94</v>
      </c>
      <c r="E16" s="384">
        <v>19</v>
      </c>
      <c r="F16" s="786">
        <f t="shared" si="0"/>
        <v>28.5</v>
      </c>
      <c r="G16" s="494">
        <v>6.9</v>
      </c>
      <c r="H16" s="558">
        <v>29</v>
      </c>
      <c r="I16" s="381">
        <v>12</v>
      </c>
      <c r="J16" s="544">
        <f t="shared" si="1"/>
        <v>36</v>
      </c>
      <c r="K16" s="642">
        <v>14</v>
      </c>
      <c r="L16" s="577">
        <f t="shared" si="2"/>
        <v>21</v>
      </c>
      <c r="M16" s="377">
        <f t="shared" si="3"/>
        <v>114.5</v>
      </c>
      <c r="N16" s="357">
        <f t="shared" si="4"/>
        <v>17</v>
      </c>
      <c r="O16" s="740"/>
      <c r="P16" s="755"/>
      <c r="Q16" s="718"/>
    </row>
    <row r="17" spans="1:17" ht="15.75" customHeight="1" thickBot="1" x14ac:dyDescent="0.3">
      <c r="A17" s="43" t="s">
        <v>23</v>
      </c>
      <c r="B17" s="46" t="s">
        <v>10</v>
      </c>
      <c r="C17" s="49">
        <v>1995</v>
      </c>
      <c r="D17" s="665" t="s">
        <v>33</v>
      </c>
      <c r="E17" s="384">
        <v>51</v>
      </c>
      <c r="F17" s="786">
        <f t="shared" si="0"/>
        <v>76.5</v>
      </c>
      <c r="G17" s="494">
        <v>8.6999999999999993</v>
      </c>
      <c r="H17" s="558">
        <v>59</v>
      </c>
      <c r="I17" s="381">
        <v>22</v>
      </c>
      <c r="J17" s="544">
        <f t="shared" si="1"/>
        <v>66</v>
      </c>
      <c r="K17" s="228">
        <v>39</v>
      </c>
      <c r="L17" s="577">
        <f t="shared" si="2"/>
        <v>58.5</v>
      </c>
      <c r="M17" s="377">
        <f t="shared" si="3"/>
        <v>260</v>
      </c>
      <c r="N17" s="357">
        <f t="shared" si="4"/>
        <v>1</v>
      </c>
      <c r="O17" s="740">
        <f>(M17+M18+M19+M20)</f>
        <v>725.5</v>
      </c>
      <c r="P17" s="755">
        <v>725.5</v>
      </c>
      <c r="Q17" s="716">
        <f>RANK(P17,$P$9:$P$72)</f>
        <v>1</v>
      </c>
    </row>
    <row r="18" spans="1:17" ht="15.75" customHeight="1" thickBot="1" x14ac:dyDescent="0.3">
      <c r="A18" s="42" t="s">
        <v>98</v>
      </c>
      <c r="B18" s="45" t="s">
        <v>99</v>
      </c>
      <c r="C18" s="48">
        <v>1996</v>
      </c>
      <c r="D18" s="648" t="s">
        <v>33</v>
      </c>
      <c r="E18" s="384">
        <v>35</v>
      </c>
      <c r="F18" s="786">
        <f t="shared" si="0"/>
        <v>52.5</v>
      </c>
      <c r="G18" s="494">
        <v>9</v>
      </c>
      <c r="H18" s="558">
        <v>65</v>
      </c>
      <c r="I18" s="381">
        <v>23</v>
      </c>
      <c r="J18" s="544">
        <f t="shared" si="1"/>
        <v>69</v>
      </c>
      <c r="K18" s="642">
        <v>27</v>
      </c>
      <c r="L18" s="577">
        <f t="shared" si="2"/>
        <v>40.5</v>
      </c>
      <c r="M18" s="377">
        <f t="shared" si="3"/>
        <v>227</v>
      </c>
      <c r="N18" s="357">
        <f t="shared" si="4"/>
        <v>5</v>
      </c>
      <c r="O18" s="740"/>
      <c r="P18" s="755"/>
      <c r="Q18" s="717"/>
    </row>
    <row r="19" spans="1:17" ht="15.75" customHeight="1" thickBot="1" x14ac:dyDescent="0.3">
      <c r="A19" s="42" t="s">
        <v>22</v>
      </c>
      <c r="B19" s="45" t="s">
        <v>12</v>
      </c>
      <c r="C19" s="48">
        <v>1996</v>
      </c>
      <c r="D19" s="649" t="s">
        <v>33</v>
      </c>
      <c r="E19" s="384">
        <v>40</v>
      </c>
      <c r="F19" s="786">
        <f t="shared" si="0"/>
        <v>60</v>
      </c>
      <c r="G19" s="494">
        <v>8.9</v>
      </c>
      <c r="H19" s="558">
        <v>63</v>
      </c>
      <c r="I19" s="381">
        <v>20</v>
      </c>
      <c r="J19" s="544">
        <f t="shared" si="1"/>
        <v>60</v>
      </c>
      <c r="K19" s="228">
        <v>37</v>
      </c>
      <c r="L19" s="577">
        <f t="shared" si="2"/>
        <v>55.5</v>
      </c>
      <c r="M19" s="377">
        <f t="shared" si="3"/>
        <v>238.5</v>
      </c>
      <c r="N19" s="357">
        <f t="shared" si="4"/>
        <v>4</v>
      </c>
      <c r="O19" s="740"/>
      <c r="P19" s="755"/>
      <c r="Q19" s="717"/>
    </row>
    <row r="20" spans="1:17" ht="15.75" customHeight="1" thickBot="1" x14ac:dyDescent="0.3">
      <c r="A20" s="661"/>
      <c r="B20" s="662"/>
      <c r="C20" s="663"/>
      <c r="D20" s="664"/>
      <c r="E20" s="384"/>
      <c r="F20" s="786"/>
      <c r="G20" s="494"/>
      <c r="H20" s="558"/>
      <c r="I20" s="381"/>
      <c r="J20" s="544"/>
      <c r="K20" s="642"/>
      <c r="L20" s="577"/>
      <c r="M20" s="391">
        <f t="shared" si="3"/>
        <v>0</v>
      </c>
      <c r="N20" s="357"/>
      <c r="O20" s="740"/>
      <c r="P20" s="755"/>
      <c r="Q20" s="718"/>
    </row>
    <row r="21" spans="1:17" ht="15.75" customHeight="1" thickBot="1" x14ac:dyDescent="0.3">
      <c r="A21" s="43" t="s">
        <v>100</v>
      </c>
      <c r="B21" s="666" t="s">
        <v>93</v>
      </c>
      <c r="C21" s="667">
        <v>1996</v>
      </c>
      <c r="D21" s="668" t="s">
        <v>101</v>
      </c>
      <c r="E21" s="384">
        <v>22</v>
      </c>
      <c r="F21" s="786">
        <f t="shared" si="0"/>
        <v>33</v>
      </c>
      <c r="G21" s="494">
        <v>7.8</v>
      </c>
      <c r="H21" s="558">
        <v>41</v>
      </c>
      <c r="I21" s="381">
        <v>19</v>
      </c>
      <c r="J21" s="544">
        <f t="shared" si="1"/>
        <v>57</v>
      </c>
      <c r="K21" s="228">
        <v>36</v>
      </c>
      <c r="L21" s="577">
        <f t="shared" si="2"/>
        <v>54</v>
      </c>
      <c r="M21" s="377">
        <f t="shared" si="3"/>
        <v>185</v>
      </c>
      <c r="N21" s="357">
        <f t="shared" si="4"/>
        <v>7</v>
      </c>
      <c r="O21" s="740">
        <f>(M21+M22+M23+M24)</f>
        <v>662</v>
      </c>
      <c r="P21" s="752">
        <v>510</v>
      </c>
      <c r="Q21" s="716">
        <f>RANK(P21,$P$9:$P$72)</f>
        <v>3</v>
      </c>
    </row>
    <row r="22" spans="1:17" ht="15.75" customHeight="1" thickBot="1" x14ac:dyDescent="0.3">
      <c r="A22" s="42" t="s">
        <v>102</v>
      </c>
      <c r="B22" s="651" t="s">
        <v>31</v>
      </c>
      <c r="C22" s="652">
        <v>1998</v>
      </c>
      <c r="D22" s="653" t="s">
        <v>101</v>
      </c>
      <c r="E22" s="384">
        <v>22</v>
      </c>
      <c r="F22" s="787">
        <f t="shared" si="0"/>
        <v>33</v>
      </c>
      <c r="G22" s="494">
        <v>7</v>
      </c>
      <c r="H22" s="558">
        <v>30</v>
      </c>
      <c r="I22" s="381">
        <v>16</v>
      </c>
      <c r="J22" s="544">
        <f t="shared" si="1"/>
        <v>48</v>
      </c>
      <c r="K22" s="642">
        <v>29</v>
      </c>
      <c r="L22" s="577">
        <f t="shared" si="2"/>
        <v>43.5</v>
      </c>
      <c r="M22" s="377">
        <f t="shared" si="3"/>
        <v>154.5</v>
      </c>
      <c r="N22" s="357">
        <f t="shared" si="4"/>
        <v>12</v>
      </c>
      <c r="O22" s="740"/>
      <c r="P22" s="752"/>
      <c r="Q22" s="717"/>
    </row>
    <row r="23" spans="1:17" ht="15.75" customHeight="1" thickBot="1" x14ac:dyDescent="0.3">
      <c r="A23" s="42" t="s">
        <v>103</v>
      </c>
      <c r="B23" s="651" t="s">
        <v>8</v>
      </c>
      <c r="C23" s="652">
        <v>1998</v>
      </c>
      <c r="D23" s="654" t="s">
        <v>101</v>
      </c>
      <c r="E23" s="384">
        <v>25</v>
      </c>
      <c r="F23" s="786">
        <f t="shared" si="0"/>
        <v>37.5</v>
      </c>
      <c r="G23" s="494">
        <v>7.5</v>
      </c>
      <c r="H23" s="558">
        <v>35</v>
      </c>
      <c r="I23" s="381">
        <v>15</v>
      </c>
      <c r="J23" s="544">
        <f t="shared" si="1"/>
        <v>45</v>
      </c>
      <c r="K23" s="228">
        <v>23</v>
      </c>
      <c r="L23" s="577">
        <f t="shared" si="2"/>
        <v>34.5</v>
      </c>
      <c r="M23" s="391">
        <f t="shared" si="3"/>
        <v>152</v>
      </c>
      <c r="N23" s="357">
        <f t="shared" si="4"/>
        <v>13</v>
      </c>
      <c r="O23" s="740"/>
      <c r="P23" s="752"/>
      <c r="Q23" s="717"/>
    </row>
    <row r="24" spans="1:17" ht="15.75" customHeight="1" thickBot="1" x14ac:dyDescent="0.3">
      <c r="A24" s="661" t="s">
        <v>104</v>
      </c>
      <c r="B24" s="669" t="s">
        <v>105</v>
      </c>
      <c r="C24" s="670">
        <v>1998</v>
      </c>
      <c r="D24" s="671" t="s">
        <v>101</v>
      </c>
      <c r="E24" s="384">
        <v>25</v>
      </c>
      <c r="F24" s="786">
        <f t="shared" si="0"/>
        <v>37.5</v>
      </c>
      <c r="G24" s="494">
        <v>7.4</v>
      </c>
      <c r="H24" s="558">
        <v>34</v>
      </c>
      <c r="I24" s="381">
        <v>21</v>
      </c>
      <c r="J24" s="544">
        <f t="shared" si="1"/>
        <v>63</v>
      </c>
      <c r="K24" s="241">
        <v>24</v>
      </c>
      <c r="L24" s="577">
        <f t="shared" si="2"/>
        <v>36</v>
      </c>
      <c r="M24" s="377">
        <f t="shared" si="3"/>
        <v>170.5</v>
      </c>
      <c r="N24" s="357">
        <f t="shared" si="4"/>
        <v>11</v>
      </c>
      <c r="O24" s="740"/>
      <c r="P24" s="752"/>
      <c r="Q24" s="718"/>
    </row>
    <row r="25" spans="1:17" ht="15.75" customHeight="1" thickBot="1" x14ac:dyDescent="0.3">
      <c r="A25" s="43" t="s">
        <v>106</v>
      </c>
      <c r="B25" s="46" t="s">
        <v>11</v>
      </c>
      <c r="C25" s="49">
        <v>1998</v>
      </c>
      <c r="D25" s="660" t="s">
        <v>24</v>
      </c>
      <c r="E25" s="384">
        <v>39</v>
      </c>
      <c r="F25" s="786">
        <f t="shared" si="0"/>
        <v>58.5</v>
      </c>
      <c r="G25" s="494">
        <v>7.4</v>
      </c>
      <c r="H25" s="558">
        <v>34</v>
      </c>
      <c r="I25" s="381">
        <v>23</v>
      </c>
      <c r="J25" s="784">
        <f t="shared" si="1"/>
        <v>69</v>
      </c>
      <c r="K25" s="782">
        <v>30</v>
      </c>
      <c r="L25" s="542">
        <f t="shared" si="2"/>
        <v>45</v>
      </c>
      <c r="M25" s="377">
        <f t="shared" si="3"/>
        <v>206.5</v>
      </c>
      <c r="N25" s="357">
        <f t="shared" si="4"/>
        <v>6</v>
      </c>
      <c r="O25" s="740">
        <f>(M25+M26+M27+M28)</f>
        <v>691</v>
      </c>
      <c r="P25" s="753">
        <v>691</v>
      </c>
      <c r="Q25" s="716">
        <f>RANK(P25,$P$9:$P$72)</f>
        <v>2</v>
      </c>
    </row>
    <row r="26" spans="1:17" ht="15.75" customHeight="1" thickBot="1" x14ac:dyDescent="0.3">
      <c r="A26" s="42" t="s">
        <v>25</v>
      </c>
      <c r="B26" s="45" t="s">
        <v>26</v>
      </c>
      <c r="C26" s="48">
        <v>1997</v>
      </c>
      <c r="D26" s="647" t="s">
        <v>24</v>
      </c>
      <c r="E26" s="384">
        <v>40</v>
      </c>
      <c r="F26" s="786">
        <f t="shared" si="0"/>
        <v>60</v>
      </c>
      <c r="G26" s="494">
        <v>9</v>
      </c>
      <c r="H26" s="558">
        <v>65</v>
      </c>
      <c r="I26" s="381">
        <v>23</v>
      </c>
      <c r="J26" s="784">
        <f t="shared" si="1"/>
        <v>69</v>
      </c>
      <c r="K26" s="782">
        <v>34</v>
      </c>
      <c r="L26" s="542">
        <f t="shared" si="2"/>
        <v>51</v>
      </c>
      <c r="M26" s="377">
        <f t="shared" si="3"/>
        <v>245</v>
      </c>
      <c r="N26" s="357">
        <f t="shared" si="4"/>
        <v>2</v>
      </c>
      <c r="O26" s="740"/>
      <c r="P26" s="752"/>
      <c r="Q26" s="717"/>
    </row>
    <row r="27" spans="1:17" ht="15.75" customHeight="1" thickBot="1" x14ac:dyDescent="0.3">
      <c r="A27" s="42" t="s">
        <v>27</v>
      </c>
      <c r="B27" s="45" t="s">
        <v>9</v>
      </c>
      <c r="C27" s="49">
        <v>1998</v>
      </c>
      <c r="D27" s="647" t="s">
        <v>24</v>
      </c>
      <c r="E27" s="384">
        <v>43</v>
      </c>
      <c r="F27" s="785">
        <f t="shared" si="0"/>
        <v>64.5</v>
      </c>
      <c r="G27" s="494">
        <v>8.1999999999999993</v>
      </c>
      <c r="H27" s="558">
        <v>49</v>
      </c>
      <c r="I27" s="381">
        <v>24</v>
      </c>
      <c r="J27" s="785">
        <f t="shared" si="1"/>
        <v>72</v>
      </c>
      <c r="K27" s="783">
        <v>36</v>
      </c>
      <c r="L27" s="542">
        <f t="shared" si="2"/>
        <v>54</v>
      </c>
      <c r="M27" s="377">
        <f t="shared" si="3"/>
        <v>239.5</v>
      </c>
      <c r="N27" s="357">
        <f t="shared" si="4"/>
        <v>3</v>
      </c>
      <c r="O27" s="740"/>
      <c r="P27" s="752"/>
      <c r="Q27" s="717"/>
    </row>
    <row r="28" spans="1:17" ht="15.75" customHeight="1" thickBot="1" x14ac:dyDescent="0.3">
      <c r="A28" s="661"/>
      <c r="B28" s="662"/>
      <c r="C28" s="663"/>
      <c r="D28" s="62"/>
      <c r="E28" s="384"/>
      <c r="F28" s="383"/>
      <c r="G28" s="231"/>
      <c r="H28" s="382"/>
      <c r="I28" s="381"/>
      <c r="J28" s="380"/>
      <c r="K28" s="397"/>
      <c r="L28" s="378"/>
      <c r="M28" s="391">
        <f t="shared" si="3"/>
        <v>0</v>
      </c>
      <c r="N28" s="357"/>
      <c r="O28" s="740"/>
      <c r="P28" s="754"/>
      <c r="Q28" s="718"/>
    </row>
    <row r="29" spans="1:17" ht="15.75" customHeight="1" thickBot="1" x14ac:dyDescent="0.3">
      <c r="A29" s="672"/>
      <c r="B29" s="673"/>
      <c r="C29" s="47"/>
      <c r="D29" s="674"/>
      <c r="E29" s="384"/>
      <c r="F29" s="383"/>
      <c r="G29" s="231"/>
      <c r="H29" s="382"/>
      <c r="I29" s="381"/>
      <c r="J29" s="380"/>
      <c r="K29" s="399"/>
      <c r="L29" s="378"/>
      <c r="M29" s="377">
        <f t="shared" si="3"/>
        <v>0</v>
      </c>
      <c r="N29" s="357"/>
      <c r="O29" s="740">
        <f>(M29+M30+M31+M32)</f>
        <v>0</v>
      </c>
      <c r="P29" s="747"/>
      <c r="Q29" s="716" t="e">
        <f>RANK(P29,$P$9:$P$72)</f>
        <v>#N/A</v>
      </c>
    </row>
    <row r="30" spans="1:17" ht="15.75" customHeight="1" thickBot="1" x14ac:dyDescent="0.3">
      <c r="A30" s="42"/>
      <c r="B30" s="45"/>
      <c r="C30" s="48"/>
      <c r="D30" s="63"/>
      <c r="E30" s="384"/>
      <c r="F30" s="383"/>
      <c r="G30" s="231"/>
      <c r="H30" s="382"/>
      <c r="I30" s="381"/>
      <c r="J30" s="380"/>
      <c r="K30" s="397"/>
      <c r="L30" s="378"/>
      <c r="M30" s="377">
        <f t="shared" si="3"/>
        <v>0</v>
      </c>
      <c r="N30" s="357"/>
      <c r="O30" s="740"/>
      <c r="P30" s="747"/>
      <c r="Q30" s="717"/>
    </row>
    <row r="31" spans="1:17" ht="15.75" customHeight="1" thickBot="1" x14ac:dyDescent="0.3">
      <c r="A31" s="42"/>
      <c r="B31" s="45"/>
      <c r="C31" s="48"/>
      <c r="D31" s="63"/>
      <c r="E31" s="384"/>
      <c r="F31" s="383"/>
      <c r="G31" s="231"/>
      <c r="H31" s="382"/>
      <c r="I31" s="381"/>
      <c r="J31" s="380"/>
      <c r="K31" s="399"/>
      <c r="L31" s="378"/>
      <c r="M31" s="377">
        <f t="shared" si="3"/>
        <v>0</v>
      </c>
      <c r="N31" s="357"/>
      <c r="O31" s="740"/>
      <c r="P31" s="747"/>
      <c r="Q31" s="717"/>
    </row>
    <row r="32" spans="1:17" ht="15.75" customHeight="1" thickBot="1" x14ac:dyDescent="0.3">
      <c r="A32" s="661"/>
      <c r="B32" s="662"/>
      <c r="C32" s="663"/>
      <c r="D32" s="64"/>
      <c r="E32" s="384"/>
      <c r="F32" s="383"/>
      <c r="G32" s="231"/>
      <c r="H32" s="382"/>
      <c r="I32" s="381"/>
      <c r="J32" s="380"/>
      <c r="K32" s="398"/>
      <c r="L32" s="378"/>
      <c r="M32" s="391">
        <f t="shared" si="3"/>
        <v>0</v>
      </c>
      <c r="N32" s="357"/>
      <c r="O32" s="740"/>
      <c r="P32" s="747"/>
      <c r="Q32" s="718"/>
    </row>
    <row r="33" spans="1:18" ht="15.75" customHeight="1" thickBot="1" x14ac:dyDescent="0.3">
      <c r="A33" s="677" t="s">
        <v>107</v>
      </c>
      <c r="B33" s="678" t="s">
        <v>26</v>
      </c>
      <c r="C33" s="679">
        <v>1998</v>
      </c>
      <c r="D33" s="680" t="s">
        <v>24</v>
      </c>
      <c r="E33" s="792">
        <v>33</v>
      </c>
      <c r="F33" s="788">
        <f t="shared" ref="F33:F35" si="5">E33*1.5</f>
        <v>49.5</v>
      </c>
      <c r="G33" s="793">
        <v>8.1999999999999993</v>
      </c>
      <c r="H33" s="791">
        <v>49</v>
      </c>
      <c r="I33" s="795">
        <v>17</v>
      </c>
      <c r="J33" s="790">
        <f t="shared" ref="J33:J35" si="6">I33*3</f>
        <v>51</v>
      </c>
      <c r="K33" s="797">
        <v>26</v>
      </c>
      <c r="L33" s="542">
        <f t="shared" ref="L33:L35" si="7">K33*1.5</f>
        <v>39</v>
      </c>
      <c r="M33" s="377">
        <f t="shared" ref="M33:M36" si="8">(F33+H33+J33+L33)</f>
        <v>188.5</v>
      </c>
      <c r="N33" s="357"/>
      <c r="O33" s="740">
        <f>(M33+M34+M35+M36)</f>
        <v>503</v>
      </c>
      <c r="P33" s="747"/>
      <c r="Q33" s="716" t="e">
        <f>RANK(P33,$P$9:$P$72)</f>
        <v>#N/A</v>
      </c>
    </row>
    <row r="34" spans="1:18" ht="15.75" customHeight="1" thickBot="1" x14ac:dyDescent="0.3">
      <c r="A34" s="681" t="s">
        <v>108</v>
      </c>
      <c r="B34" s="682" t="s">
        <v>11</v>
      </c>
      <c r="C34" s="683">
        <v>1997</v>
      </c>
      <c r="D34" s="685" t="s">
        <v>24</v>
      </c>
      <c r="E34" s="792">
        <v>19</v>
      </c>
      <c r="F34" s="788">
        <f t="shared" si="5"/>
        <v>28.5</v>
      </c>
      <c r="G34" s="793">
        <v>7.5</v>
      </c>
      <c r="H34" s="791">
        <v>35</v>
      </c>
      <c r="I34" s="795">
        <v>14</v>
      </c>
      <c r="J34" s="790">
        <f t="shared" si="6"/>
        <v>42</v>
      </c>
      <c r="K34" s="798">
        <v>27</v>
      </c>
      <c r="L34" s="542">
        <f t="shared" si="7"/>
        <v>40.5</v>
      </c>
      <c r="M34" s="377">
        <f t="shared" si="8"/>
        <v>146</v>
      </c>
      <c r="N34" s="357"/>
      <c r="O34" s="740"/>
      <c r="P34" s="747"/>
      <c r="Q34" s="717"/>
    </row>
    <row r="35" spans="1:18" ht="15.75" customHeight="1" thickBot="1" x14ac:dyDescent="0.3">
      <c r="A35" s="681" t="s">
        <v>109</v>
      </c>
      <c r="B35" s="682" t="s">
        <v>29</v>
      </c>
      <c r="C35" s="683">
        <v>1998</v>
      </c>
      <c r="D35" s="685" t="s">
        <v>24</v>
      </c>
      <c r="E35" s="792">
        <v>18</v>
      </c>
      <c r="F35" s="789">
        <f t="shared" si="5"/>
        <v>27</v>
      </c>
      <c r="G35" s="794">
        <v>8.1</v>
      </c>
      <c r="H35" s="791">
        <v>47</v>
      </c>
      <c r="I35" s="796">
        <v>14</v>
      </c>
      <c r="J35" s="789">
        <f t="shared" si="6"/>
        <v>42</v>
      </c>
      <c r="K35" s="799">
        <v>35</v>
      </c>
      <c r="L35" s="542">
        <f t="shared" si="7"/>
        <v>52.5</v>
      </c>
      <c r="M35" s="377">
        <f t="shared" si="8"/>
        <v>168.5</v>
      </c>
      <c r="N35" s="357"/>
      <c r="O35" s="740"/>
      <c r="P35" s="747"/>
      <c r="Q35" s="717"/>
      <c r="R35" s="421"/>
    </row>
    <row r="36" spans="1:18" ht="15.75" customHeight="1" thickBot="1" x14ac:dyDescent="0.3">
      <c r="A36" s="686"/>
      <c r="B36" s="687"/>
      <c r="C36" s="688"/>
      <c r="D36" s="685"/>
      <c r="E36" s="407"/>
      <c r="F36" s="383"/>
      <c r="G36" s="231"/>
      <c r="H36" s="382"/>
      <c r="I36" s="381"/>
      <c r="J36" s="380"/>
      <c r="K36" s="397"/>
      <c r="L36" s="378"/>
      <c r="M36" s="391">
        <f t="shared" si="8"/>
        <v>0</v>
      </c>
      <c r="N36" s="357"/>
      <c r="O36" s="740"/>
      <c r="P36" s="747"/>
      <c r="Q36" s="718"/>
    </row>
    <row r="37" spans="1:18" ht="15.75" customHeight="1" thickBot="1" x14ac:dyDescent="0.3">
      <c r="A37" s="677"/>
      <c r="B37" s="678"/>
      <c r="C37" s="679"/>
      <c r="D37" s="680"/>
      <c r="E37" s="792"/>
      <c r="F37" s="788"/>
      <c r="G37" s="793"/>
      <c r="H37" s="791"/>
      <c r="I37" s="795"/>
      <c r="J37" s="790"/>
      <c r="K37" s="797"/>
      <c r="L37" s="542"/>
      <c r="M37" s="377"/>
      <c r="N37" s="357"/>
      <c r="O37" s="740"/>
      <c r="P37" s="747"/>
      <c r="Q37" s="716" t="e">
        <f>RANK(P37,$P$9:$P$72)</f>
        <v>#N/A</v>
      </c>
    </row>
    <row r="38" spans="1:18" ht="15.75" customHeight="1" thickBot="1" x14ac:dyDescent="0.3">
      <c r="A38" s="681"/>
      <c r="B38" s="682"/>
      <c r="C38" s="683"/>
      <c r="D38" s="685"/>
      <c r="E38" s="792"/>
      <c r="F38" s="788"/>
      <c r="G38" s="793"/>
      <c r="H38" s="791"/>
      <c r="I38" s="795"/>
      <c r="J38" s="790"/>
      <c r="K38" s="798"/>
      <c r="L38" s="542"/>
      <c r="M38" s="377"/>
      <c r="N38" s="357"/>
      <c r="O38" s="740"/>
      <c r="P38" s="747"/>
      <c r="Q38" s="717"/>
    </row>
    <row r="39" spans="1:18" ht="15.75" customHeight="1" thickBot="1" x14ac:dyDescent="0.3">
      <c r="A39" s="681"/>
      <c r="B39" s="682"/>
      <c r="C39" s="683"/>
      <c r="D39" s="685"/>
      <c r="E39" s="792"/>
      <c r="F39" s="789"/>
      <c r="G39" s="794"/>
      <c r="H39" s="791"/>
      <c r="I39" s="796"/>
      <c r="J39" s="789"/>
      <c r="K39" s="799"/>
      <c r="L39" s="542"/>
      <c r="M39" s="377"/>
      <c r="N39" s="357"/>
      <c r="O39" s="740"/>
      <c r="P39" s="747"/>
      <c r="Q39" s="717"/>
    </row>
    <row r="40" spans="1:18" ht="15.75" customHeight="1" thickBot="1" x14ac:dyDescent="0.3">
      <c r="A40" s="677"/>
      <c r="B40" s="678"/>
      <c r="C40" s="679"/>
      <c r="D40" s="685"/>
      <c r="E40" s="407"/>
      <c r="F40" s="383"/>
      <c r="G40" s="231"/>
      <c r="H40" s="382"/>
      <c r="I40" s="381"/>
      <c r="J40" s="380"/>
      <c r="K40" s="397"/>
      <c r="L40" s="378"/>
      <c r="M40" s="391"/>
      <c r="N40" s="357"/>
      <c r="O40" s="740"/>
      <c r="P40" s="747"/>
      <c r="Q40" s="718"/>
    </row>
    <row r="41" spans="1:18" ht="15.75" customHeight="1" thickBot="1" x14ac:dyDescent="0.3">
      <c r="A41" s="677"/>
      <c r="B41" s="678"/>
      <c r="C41" s="679"/>
      <c r="D41" s="690"/>
      <c r="E41" s="407"/>
      <c r="F41" s="383"/>
      <c r="G41" s="231"/>
      <c r="H41" s="382"/>
      <c r="I41" s="381"/>
      <c r="J41" s="380"/>
      <c r="K41" s="420"/>
      <c r="L41" s="378"/>
      <c r="M41" s="377">
        <f t="shared" ref="M41:M72" si="9">(F41+H41+J41+L41)</f>
        <v>0</v>
      </c>
      <c r="N41" s="357"/>
      <c r="O41" s="740">
        <f>(M41+M42+M43+M44)</f>
        <v>0</v>
      </c>
      <c r="P41" s="749"/>
      <c r="Q41" s="716" t="e">
        <f>RANK(P41,$P$9:$P$72)</f>
        <v>#N/A</v>
      </c>
    </row>
    <row r="42" spans="1:18" ht="15.75" customHeight="1" thickBot="1" x14ac:dyDescent="0.3">
      <c r="A42" s="365"/>
      <c r="B42" s="364"/>
      <c r="C42" s="310"/>
      <c r="D42" s="353"/>
      <c r="E42" s="407"/>
      <c r="F42" s="383"/>
      <c r="G42" s="231"/>
      <c r="H42" s="382"/>
      <c r="I42" s="381"/>
      <c r="J42" s="380"/>
      <c r="K42" s="398"/>
      <c r="L42" s="378"/>
      <c r="M42" s="377">
        <f t="shared" si="9"/>
        <v>0</v>
      </c>
      <c r="N42" s="357"/>
      <c r="O42" s="740"/>
      <c r="P42" s="749"/>
      <c r="Q42" s="717"/>
    </row>
    <row r="43" spans="1:18" ht="15.75" customHeight="1" thickBot="1" x14ac:dyDescent="0.3">
      <c r="A43" s="365"/>
      <c r="B43" s="364"/>
      <c r="C43" s="310"/>
      <c r="D43" s="395"/>
      <c r="E43" s="407"/>
      <c r="F43" s="383"/>
      <c r="G43" s="231"/>
      <c r="H43" s="382"/>
      <c r="I43" s="381"/>
      <c r="J43" s="380"/>
      <c r="K43" s="398"/>
      <c r="L43" s="378"/>
      <c r="M43" s="391">
        <f t="shared" si="9"/>
        <v>0</v>
      </c>
      <c r="N43" s="357"/>
      <c r="O43" s="740"/>
      <c r="P43" s="749"/>
      <c r="Q43" s="717"/>
      <c r="R43" s="260"/>
    </row>
    <row r="44" spans="1:18" ht="15.75" customHeight="1" thickBot="1" x14ac:dyDescent="0.3">
      <c r="A44" s="356"/>
      <c r="B44" s="355"/>
      <c r="C44" s="354"/>
      <c r="D44" s="385"/>
      <c r="E44" s="407"/>
      <c r="F44" s="383"/>
      <c r="G44" s="231"/>
      <c r="H44" s="382"/>
      <c r="I44" s="381"/>
      <c r="J44" s="380"/>
      <c r="K44" s="419"/>
      <c r="L44" s="378"/>
      <c r="M44" s="377">
        <f t="shared" si="9"/>
        <v>0</v>
      </c>
      <c r="N44" s="357"/>
      <c r="O44" s="740"/>
      <c r="P44" s="749"/>
      <c r="Q44" s="718"/>
    </row>
    <row r="45" spans="1:18" ht="15.75" customHeight="1" thickBot="1" x14ac:dyDescent="0.3">
      <c r="A45" s="265"/>
      <c r="B45" s="412"/>
      <c r="C45" s="418"/>
      <c r="D45" s="417"/>
      <c r="E45" s="407"/>
      <c r="F45" s="383"/>
      <c r="G45" s="231"/>
      <c r="H45" s="382"/>
      <c r="I45" s="381"/>
      <c r="J45" s="380"/>
      <c r="K45" s="379"/>
      <c r="L45" s="378"/>
      <c r="M45" s="377">
        <f t="shared" si="9"/>
        <v>0</v>
      </c>
      <c r="N45" s="357"/>
      <c r="O45" s="740">
        <f>(M45+M46+M47+M48)</f>
        <v>0</v>
      </c>
      <c r="P45" s="749"/>
      <c r="Q45" s="716" t="e">
        <f>RANK(P45,$P$9:$P$72)</f>
        <v>#N/A</v>
      </c>
    </row>
    <row r="46" spans="1:18" ht="15.75" customHeight="1" thickBot="1" x14ac:dyDescent="0.3">
      <c r="A46" s="56"/>
      <c r="B46" s="90"/>
      <c r="C46" s="53"/>
      <c r="D46" s="416"/>
      <c r="E46" s="384"/>
      <c r="F46" s="383"/>
      <c r="G46" s="231"/>
      <c r="H46" s="382"/>
      <c r="I46" s="381"/>
      <c r="J46" s="380"/>
      <c r="K46" s="379"/>
      <c r="L46" s="378"/>
      <c r="M46" s="377">
        <f t="shared" si="9"/>
        <v>0</v>
      </c>
      <c r="N46" s="357"/>
      <c r="O46" s="740"/>
      <c r="P46" s="749"/>
      <c r="Q46" s="717"/>
    </row>
    <row r="47" spans="1:18" ht="15.75" customHeight="1" thickBot="1" x14ac:dyDescent="0.3">
      <c r="A47" s="56"/>
      <c r="B47" s="90"/>
      <c r="C47" s="53"/>
      <c r="D47" s="415"/>
      <c r="E47" s="407"/>
      <c r="F47" s="383"/>
      <c r="G47" s="231"/>
      <c r="H47" s="382"/>
      <c r="I47" s="381"/>
      <c r="J47" s="380"/>
      <c r="K47" s="379"/>
      <c r="L47" s="378"/>
      <c r="M47" s="377">
        <f t="shared" si="9"/>
        <v>0</v>
      </c>
      <c r="N47" s="357"/>
      <c r="O47" s="740"/>
      <c r="P47" s="749"/>
      <c r="Q47" s="717"/>
    </row>
    <row r="48" spans="1:18" ht="15.75" customHeight="1" thickBot="1" x14ac:dyDescent="0.3">
      <c r="A48" s="259"/>
      <c r="B48" s="414"/>
      <c r="C48" s="257"/>
      <c r="D48" s="413"/>
      <c r="E48" s="407"/>
      <c r="F48" s="383"/>
      <c r="G48" s="231"/>
      <c r="H48" s="382"/>
      <c r="I48" s="381"/>
      <c r="J48" s="380"/>
      <c r="K48" s="379"/>
      <c r="L48" s="378"/>
      <c r="M48" s="391">
        <f t="shared" si="9"/>
        <v>0</v>
      </c>
      <c r="N48" s="357"/>
      <c r="O48" s="740"/>
      <c r="P48" s="749"/>
      <c r="Q48" s="718"/>
    </row>
    <row r="49" spans="1:18" ht="15.75" customHeight="1" thickBot="1" x14ac:dyDescent="0.3">
      <c r="A49" s="265"/>
      <c r="B49" s="412"/>
      <c r="C49" s="411"/>
      <c r="D49" s="410"/>
      <c r="E49" s="407"/>
      <c r="F49" s="383"/>
      <c r="G49" s="231"/>
      <c r="H49" s="382"/>
      <c r="I49" s="381"/>
      <c r="J49" s="380"/>
      <c r="K49" s="379"/>
      <c r="L49" s="378"/>
      <c r="M49" s="377">
        <f t="shared" si="9"/>
        <v>0</v>
      </c>
      <c r="N49" s="357"/>
      <c r="O49" s="740">
        <f>(M49+M50+M51+M52)</f>
        <v>0</v>
      </c>
      <c r="P49" s="749"/>
      <c r="Q49" s="716" t="e">
        <f>RANK(P49,$P$9:$P$72)</f>
        <v>#N/A</v>
      </c>
    </row>
    <row r="50" spans="1:18" ht="15.75" customHeight="1" thickBot="1" x14ac:dyDescent="0.3">
      <c r="A50" s="56"/>
      <c r="B50" s="57"/>
      <c r="C50" s="53"/>
      <c r="D50" s="409"/>
      <c r="E50" s="384"/>
      <c r="F50" s="383"/>
      <c r="G50" s="231"/>
      <c r="H50" s="382"/>
      <c r="I50" s="381"/>
      <c r="J50" s="380"/>
      <c r="K50" s="379"/>
      <c r="L50" s="378"/>
      <c r="M50" s="377">
        <f t="shared" si="9"/>
        <v>0</v>
      </c>
      <c r="N50" s="357"/>
      <c r="O50" s="740"/>
      <c r="P50" s="749"/>
      <c r="Q50" s="717"/>
    </row>
    <row r="51" spans="1:18" ht="15.75" customHeight="1" thickBot="1" x14ac:dyDescent="0.3">
      <c r="A51" s="56"/>
      <c r="B51" s="57"/>
      <c r="C51" s="53"/>
      <c r="D51" s="408"/>
      <c r="E51" s="407"/>
      <c r="F51" s="383"/>
      <c r="G51" s="231"/>
      <c r="H51" s="382"/>
      <c r="I51" s="381"/>
      <c r="J51" s="380"/>
      <c r="K51" s="379"/>
      <c r="L51" s="378"/>
      <c r="M51" s="377">
        <f t="shared" si="9"/>
        <v>0</v>
      </c>
      <c r="N51" s="357"/>
      <c r="O51" s="740"/>
      <c r="P51" s="749"/>
      <c r="Q51" s="717"/>
    </row>
    <row r="52" spans="1:18" ht="15.75" customHeight="1" thickBot="1" x14ac:dyDescent="0.3">
      <c r="A52" s="224"/>
      <c r="B52" s="406"/>
      <c r="C52" s="134"/>
      <c r="D52" s="405"/>
      <c r="E52" s="404"/>
      <c r="F52" s="383"/>
      <c r="G52" s="244"/>
      <c r="H52" s="403"/>
      <c r="I52" s="402"/>
      <c r="J52" s="380"/>
      <c r="K52" s="401"/>
      <c r="L52" s="378"/>
      <c r="M52" s="391">
        <f t="shared" si="9"/>
        <v>0</v>
      </c>
      <c r="N52" s="357"/>
      <c r="O52" s="740"/>
      <c r="P52" s="750"/>
      <c r="Q52" s="718"/>
      <c r="R52" s="341"/>
    </row>
    <row r="53" spans="1:18" ht="15.75" customHeight="1" thickBot="1" x14ac:dyDescent="0.3">
      <c r="A53" s="371"/>
      <c r="B53" s="370"/>
      <c r="C53" s="400"/>
      <c r="D53" s="396"/>
      <c r="E53" s="389"/>
      <c r="F53" s="383"/>
      <c r="G53" s="236"/>
      <c r="H53" s="388"/>
      <c r="I53" s="387"/>
      <c r="J53" s="380"/>
      <c r="K53" s="399"/>
      <c r="L53" s="378"/>
      <c r="M53" s="377">
        <f t="shared" si="9"/>
        <v>0</v>
      </c>
      <c r="N53" s="357"/>
      <c r="O53" s="751">
        <f>(M53+M54+M55+M56)</f>
        <v>0</v>
      </c>
      <c r="P53" s="746"/>
      <c r="Q53" s="716" t="e">
        <f>RANK(P53,$P$9:$P$72)</f>
        <v>#N/A</v>
      </c>
    </row>
    <row r="54" spans="1:18" ht="15.75" customHeight="1" thickBot="1" x14ac:dyDescent="0.3">
      <c r="A54" s="365"/>
      <c r="B54" s="364"/>
      <c r="C54" s="310"/>
      <c r="D54" s="395"/>
      <c r="E54" s="384"/>
      <c r="F54" s="383"/>
      <c r="G54" s="231"/>
      <c r="H54" s="382"/>
      <c r="I54" s="381"/>
      <c r="J54" s="380"/>
      <c r="K54" s="398"/>
      <c r="L54" s="378"/>
      <c r="M54" s="377">
        <f t="shared" si="9"/>
        <v>0</v>
      </c>
      <c r="N54" s="357"/>
      <c r="O54" s="751"/>
      <c r="P54" s="747"/>
      <c r="Q54" s="717"/>
    </row>
    <row r="55" spans="1:18" ht="15.75" customHeight="1" thickBot="1" x14ac:dyDescent="0.3">
      <c r="A55" s="365"/>
      <c r="B55" s="364"/>
      <c r="C55" s="310"/>
      <c r="D55" s="395"/>
      <c r="E55" s="384"/>
      <c r="F55" s="383"/>
      <c r="G55" s="231"/>
      <c r="H55" s="382"/>
      <c r="I55" s="381"/>
      <c r="J55" s="380"/>
      <c r="K55" s="398"/>
      <c r="L55" s="378"/>
      <c r="M55" s="377">
        <f t="shared" si="9"/>
        <v>0</v>
      </c>
      <c r="N55" s="357"/>
      <c r="O55" s="751"/>
      <c r="P55" s="747"/>
      <c r="Q55" s="717"/>
    </row>
    <row r="56" spans="1:18" ht="15.75" customHeight="1" thickBot="1" x14ac:dyDescent="0.3">
      <c r="A56" s="356"/>
      <c r="B56" s="355"/>
      <c r="C56" s="354"/>
      <c r="D56" s="367"/>
      <c r="E56" s="375"/>
      <c r="F56" s="383"/>
      <c r="G56" s="219"/>
      <c r="H56" s="374"/>
      <c r="I56" s="373"/>
      <c r="J56" s="380"/>
      <c r="K56" s="397"/>
      <c r="L56" s="378"/>
      <c r="M56" s="391">
        <f t="shared" si="9"/>
        <v>0</v>
      </c>
      <c r="N56" s="357"/>
      <c r="O56" s="751"/>
      <c r="P56" s="748"/>
      <c r="Q56" s="718"/>
    </row>
    <row r="57" spans="1:18" ht="15.75" customHeight="1" thickBot="1" x14ac:dyDescent="0.3">
      <c r="A57" s="371"/>
      <c r="B57" s="370"/>
      <c r="C57" s="369"/>
      <c r="D57" s="396"/>
      <c r="E57" s="389"/>
      <c r="F57" s="383"/>
      <c r="G57" s="236"/>
      <c r="H57" s="388"/>
      <c r="I57" s="387"/>
      <c r="J57" s="380"/>
      <c r="K57" s="386"/>
      <c r="L57" s="378"/>
      <c r="M57" s="377">
        <f t="shared" si="9"/>
        <v>0</v>
      </c>
      <c r="N57" s="357"/>
      <c r="O57" s="740">
        <f>(M57+M58+M59+M60)</f>
        <v>0</v>
      </c>
      <c r="P57" s="746"/>
      <c r="Q57" s="716" t="e">
        <f>RANK(P57,$P$9:$P$72)</f>
        <v>#N/A</v>
      </c>
    </row>
    <row r="58" spans="1:18" ht="15.75" customHeight="1" thickBot="1" x14ac:dyDescent="0.3">
      <c r="A58" s="365"/>
      <c r="B58" s="364"/>
      <c r="C58" s="310"/>
      <c r="D58" s="395"/>
      <c r="E58" s="384"/>
      <c r="F58" s="383"/>
      <c r="G58" s="231"/>
      <c r="H58" s="382"/>
      <c r="I58" s="381"/>
      <c r="J58" s="380"/>
      <c r="K58" s="379"/>
      <c r="L58" s="378"/>
      <c r="M58" s="377">
        <f t="shared" si="9"/>
        <v>0</v>
      </c>
      <c r="N58" s="357"/>
      <c r="O58" s="740"/>
      <c r="P58" s="747"/>
      <c r="Q58" s="717"/>
    </row>
    <row r="59" spans="1:18" ht="15.75" customHeight="1" thickBot="1" x14ac:dyDescent="0.3">
      <c r="A59" s="365"/>
      <c r="B59" s="364"/>
      <c r="C59" s="310"/>
      <c r="D59" s="367"/>
      <c r="E59" s="384"/>
      <c r="F59" s="383"/>
      <c r="G59" s="231"/>
      <c r="H59" s="382"/>
      <c r="I59" s="381"/>
      <c r="J59" s="380"/>
      <c r="K59" s="379"/>
      <c r="L59" s="378"/>
      <c r="M59" s="391">
        <f t="shared" si="9"/>
        <v>0</v>
      </c>
      <c r="N59" s="357"/>
      <c r="O59" s="740"/>
      <c r="P59" s="747"/>
      <c r="Q59" s="717"/>
    </row>
    <row r="60" spans="1:18" ht="15.75" customHeight="1" thickBot="1" x14ac:dyDescent="0.3">
      <c r="A60" s="356"/>
      <c r="B60" s="355"/>
      <c r="C60" s="354"/>
      <c r="D60" s="376"/>
      <c r="E60" s="375"/>
      <c r="F60" s="383"/>
      <c r="G60" s="219"/>
      <c r="H60" s="374"/>
      <c r="I60" s="373"/>
      <c r="J60" s="380"/>
      <c r="K60" s="372"/>
      <c r="L60" s="378"/>
      <c r="M60" s="377">
        <f t="shared" si="9"/>
        <v>0</v>
      </c>
      <c r="N60" s="357"/>
      <c r="O60" s="740"/>
      <c r="P60" s="748"/>
      <c r="Q60" s="718"/>
    </row>
    <row r="61" spans="1:18" ht="15.75" customHeight="1" thickBot="1" x14ac:dyDescent="0.3">
      <c r="A61" s="371"/>
      <c r="B61" s="370"/>
      <c r="C61" s="369"/>
      <c r="D61" s="394"/>
      <c r="E61" s="389"/>
      <c r="F61" s="383"/>
      <c r="G61" s="236"/>
      <c r="H61" s="388"/>
      <c r="I61" s="387"/>
      <c r="J61" s="380"/>
      <c r="K61" s="386"/>
      <c r="L61" s="378"/>
      <c r="M61" s="377">
        <f t="shared" si="9"/>
        <v>0</v>
      </c>
      <c r="N61" s="357"/>
      <c r="O61" s="740">
        <f>(M61+M62+M63+M64)</f>
        <v>0</v>
      </c>
      <c r="P61" s="746"/>
      <c r="Q61" s="716" t="e">
        <f>RANK(P61,$P$9:$P$72)</f>
        <v>#N/A</v>
      </c>
    </row>
    <row r="62" spans="1:18" ht="15.75" customHeight="1" thickBot="1" x14ac:dyDescent="0.3">
      <c r="A62" s="365"/>
      <c r="B62" s="364"/>
      <c r="C62" s="310"/>
      <c r="D62" s="393"/>
      <c r="E62" s="384"/>
      <c r="F62" s="383"/>
      <c r="G62" s="231"/>
      <c r="H62" s="382"/>
      <c r="I62" s="381"/>
      <c r="J62" s="380"/>
      <c r="K62" s="379"/>
      <c r="L62" s="378"/>
      <c r="M62" s="377">
        <f t="shared" si="9"/>
        <v>0</v>
      </c>
      <c r="N62" s="357"/>
      <c r="O62" s="740"/>
      <c r="P62" s="747"/>
      <c r="Q62" s="717"/>
    </row>
    <row r="63" spans="1:18" ht="15.75" customHeight="1" thickBot="1" x14ac:dyDescent="0.3">
      <c r="A63" s="365"/>
      <c r="B63" s="364"/>
      <c r="C63" s="310"/>
      <c r="D63" s="392"/>
      <c r="E63" s="384"/>
      <c r="F63" s="383"/>
      <c r="G63" s="231"/>
      <c r="H63" s="382"/>
      <c r="I63" s="381"/>
      <c r="J63" s="380"/>
      <c r="K63" s="379"/>
      <c r="L63" s="378"/>
      <c r="M63" s="391">
        <f t="shared" si="9"/>
        <v>0</v>
      </c>
      <c r="N63" s="357"/>
      <c r="O63" s="740"/>
      <c r="P63" s="747"/>
      <c r="Q63" s="717"/>
    </row>
    <row r="64" spans="1:18" ht="15.75" customHeight="1" thickBot="1" x14ac:dyDescent="0.3">
      <c r="A64" s="356"/>
      <c r="B64" s="355"/>
      <c r="C64" s="354"/>
      <c r="D64" s="390"/>
      <c r="E64" s="375"/>
      <c r="F64" s="383"/>
      <c r="G64" s="219"/>
      <c r="H64" s="374"/>
      <c r="I64" s="373"/>
      <c r="J64" s="380"/>
      <c r="K64" s="372"/>
      <c r="L64" s="378"/>
      <c r="M64" s="377">
        <f t="shared" si="9"/>
        <v>0</v>
      </c>
      <c r="N64" s="357"/>
      <c r="O64" s="740"/>
      <c r="P64" s="748"/>
      <c r="Q64" s="718"/>
    </row>
    <row r="65" spans="1:18" ht="15.75" customHeight="1" thickBot="1" x14ac:dyDescent="0.3">
      <c r="A65" s="371"/>
      <c r="B65" s="370"/>
      <c r="C65" s="369"/>
      <c r="D65" s="368"/>
      <c r="E65" s="389"/>
      <c r="F65" s="383"/>
      <c r="G65" s="236"/>
      <c r="H65" s="388"/>
      <c r="I65" s="387"/>
      <c r="J65" s="380"/>
      <c r="K65" s="386"/>
      <c r="L65" s="378"/>
      <c r="M65" s="377">
        <f t="shared" si="9"/>
        <v>0</v>
      </c>
      <c r="N65" s="357"/>
      <c r="O65" s="740">
        <f>(M65+M66+M67+M68)</f>
        <v>0</v>
      </c>
      <c r="P65" s="746"/>
      <c r="Q65" s="716" t="e">
        <f>RANK(P65,$P$9:$P$72)</f>
        <v>#N/A</v>
      </c>
    </row>
    <row r="66" spans="1:18" ht="15.75" customHeight="1" thickBot="1" x14ac:dyDescent="0.3">
      <c r="A66" s="365"/>
      <c r="B66" s="364"/>
      <c r="C66" s="310"/>
      <c r="D66" s="385"/>
      <c r="E66" s="384"/>
      <c r="F66" s="383"/>
      <c r="G66" s="231"/>
      <c r="H66" s="382"/>
      <c r="I66" s="381"/>
      <c r="J66" s="380"/>
      <c r="K66" s="379"/>
      <c r="L66" s="378"/>
      <c r="M66" s="377">
        <f t="shared" si="9"/>
        <v>0</v>
      </c>
      <c r="N66" s="357"/>
      <c r="O66" s="740"/>
      <c r="P66" s="747"/>
      <c r="Q66" s="717"/>
    </row>
    <row r="67" spans="1:18" ht="15.75" customHeight="1" thickBot="1" x14ac:dyDescent="0.3">
      <c r="A67" s="365"/>
      <c r="B67" s="364"/>
      <c r="C67" s="310"/>
      <c r="D67" s="385"/>
      <c r="E67" s="384"/>
      <c r="F67" s="383"/>
      <c r="G67" s="231"/>
      <c r="H67" s="382"/>
      <c r="I67" s="381"/>
      <c r="J67" s="380"/>
      <c r="K67" s="379"/>
      <c r="L67" s="378"/>
      <c r="M67" s="377">
        <f t="shared" si="9"/>
        <v>0</v>
      </c>
      <c r="N67" s="357"/>
      <c r="O67" s="740"/>
      <c r="P67" s="747"/>
      <c r="Q67" s="717"/>
      <c r="R67" s="341"/>
    </row>
    <row r="68" spans="1:18" ht="15.75" customHeight="1" thickBot="1" x14ac:dyDescent="0.3">
      <c r="A68" s="356"/>
      <c r="B68" s="355"/>
      <c r="C68" s="354"/>
      <c r="D68" s="376"/>
      <c r="E68" s="375"/>
      <c r="F68" s="351"/>
      <c r="G68" s="219"/>
      <c r="H68" s="374"/>
      <c r="I68" s="373"/>
      <c r="J68" s="348"/>
      <c r="K68" s="372"/>
      <c r="L68" s="359"/>
      <c r="M68" s="345">
        <f t="shared" si="9"/>
        <v>0</v>
      </c>
      <c r="N68" s="357"/>
      <c r="O68" s="740"/>
      <c r="P68" s="748"/>
      <c r="Q68" s="718"/>
    </row>
    <row r="69" spans="1:18" ht="15.75" customHeight="1" thickBot="1" x14ac:dyDescent="0.3">
      <c r="A69" s="371"/>
      <c r="B69" s="370"/>
      <c r="C69" s="369"/>
      <c r="D69" s="368"/>
      <c r="E69" s="363"/>
      <c r="F69" s="351"/>
      <c r="G69" s="362"/>
      <c r="H69" s="361"/>
      <c r="I69" s="360"/>
      <c r="J69" s="348"/>
      <c r="K69" s="360"/>
      <c r="L69" s="359"/>
      <c r="M69" s="358">
        <f t="shared" si="9"/>
        <v>0</v>
      </c>
      <c r="N69" s="357"/>
      <c r="O69" s="740">
        <f>(M69+M70+M71+M72)</f>
        <v>0</v>
      </c>
      <c r="P69" s="741"/>
      <c r="Q69" s="716" t="e">
        <f>RANK(P69,$P$9:$P$72)</f>
        <v>#N/A</v>
      </c>
    </row>
    <row r="70" spans="1:18" ht="15.75" customHeight="1" thickBot="1" x14ac:dyDescent="0.3">
      <c r="A70" s="365"/>
      <c r="B70" s="364"/>
      <c r="C70" s="310"/>
      <c r="D70" s="367"/>
      <c r="E70" s="363"/>
      <c r="F70" s="351"/>
      <c r="G70" s="362"/>
      <c r="H70" s="361"/>
      <c r="I70" s="360"/>
      <c r="J70" s="348"/>
      <c r="K70" s="360"/>
      <c r="L70" s="359"/>
      <c r="M70" s="358">
        <f t="shared" si="9"/>
        <v>0</v>
      </c>
      <c r="N70" s="357"/>
      <c r="O70" s="740"/>
      <c r="P70" s="742"/>
      <c r="Q70" s="717"/>
      <c r="R70" s="366"/>
    </row>
    <row r="71" spans="1:18" ht="15.75" customHeight="1" thickBot="1" x14ac:dyDescent="0.3">
      <c r="A71" s="365"/>
      <c r="B71" s="364"/>
      <c r="C71" s="310"/>
      <c r="D71" s="353"/>
      <c r="E71" s="363"/>
      <c r="F71" s="351"/>
      <c r="G71" s="362"/>
      <c r="H71" s="361"/>
      <c r="I71" s="360"/>
      <c r="J71" s="348"/>
      <c r="K71" s="360"/>
      <c r="L71" s="359"/>
      <c r="M71" s="358">
        <f t="shared" si="9"/>
        <v>0</v>
      </c>
      <c r="N71" s="357"/>
      <c r="O71" s="740"/>
      <c r="P71" s="742"/>
      <c r="Q71" s="717"/>
    </row>
    <row r="72" spans="1:18" ht="15.75" customHeight="1" thickBot="1" x14ac:dyDescent="0.3">
      <c r="A72" s="356"/>
      <c r="B72" s="355"/>
      <c r="C72" s="354"/>
      <c r="D72" s="353"/>
      <c r="E72" s="352"/>
      <c r="F72" s="351"/>
      <c r="G72" s="350"/>
      <c r="H72" s="349"/>
      <c r="I72" s="347"/>
      <c r="J72" s="348"/>
      <c r="K72" s="347"/>
      <c r="L72" s="346"/>
      <c r="M72" s="345">
        <f t="shared" si="9"/>
        <v>0</v>
      </c>
      <c r="N72" s="344"/>
      <c r="O72" s="740"/>
      <c r="P72" s="743"/>
      <c r="Q72" s="718"/>
    </row>
    <row r="73" spans="1:18" x14ac:dyDescent="0.25">
      <c r="A73" s="343"/>
      <c r="D73" s="212"/>
    </row>
    <row r="74" spans="1:18" x14ac:dyDescent="0.25">
      <c r="B74" s="342"/>
      <c r="D74" s="341"/>
    </row>
  </sheetData>
  <dataConsolidate/>
  <mergeCells count="58">
    <mergeCell ref="A1:P2"/>
    <mergeCell ref="A3:P3"/>
    <mergeCell ref="A4:P4"/>
    <mergeCell ref="A5:P5"/>
    <mergeCell ref="E7:F7"/>
    <mergeCell ref="G7:H7"/>
    <mergeCell ref="I7:J7"/>
    <mergeCell ref="K7:L7"/>
    <mergeCell ref="P7:P8"/>
    <mergeCell ref="O9:O12"/>
    <mergeCell ref="P9:P12"/>
    <mergeCell ref="O13:O16"/>
    <mergeCell ref="P13:P16"/>
    <mergeCell ref="O17:O20"/>
    <mergeCell ref="P17:P20"/>
    <mergeCell ref="O33:O36"/>
    <mergeCell ref="P33:P36"/>
    <mergeCell ref="O37:O40"/>
    <mergeCell ref="P37:P40"/>
    <mergeCell ref="O41:O44"/>
    <mergeCell ref="P41:P44"/>
    <mergeCell ref="O29:O32"/>
    <mergeCell ref="P29:P32"/>
    <mergeCell ref="O21:O24"/>
    <mergeCell ref="P21:P24"/>
    <mergeCell ref="O25:O28"/>
    <mergeCell ref="P25:P28"/>
    <mergeCell ref="O65:O68"/>
    <mergeCell ref="P65:P68"/>
    <mergeCell ref="O49:O52"/>
    <mergeCell ref="P49:P52"/>
    <mergeCell ref="O53:O56"/>
    <mergeCell ref="P53:P56"/>
    <mergeCell ref="O61:O64"/>
    <mergeCell ref="P61:P64"/>
    <mergeCell ref="O57:O60"/>
    <mergeCell ref="O45:O48"/>
    <mergeCell ref="P45:P48"/>
    <mergeCell ref="Q53:Q56"/>
    <mergeCell ref="Q57:Q60"/>
    <mergeCell ref="Q61:Q64"/>
    <mergeCell ref="Q45:Q48"/>
    <mergeCell ref="O69:O72"/>
    <mergeCell ref="P69:P72"/>
    <mergeCell ref="Q69:Q72"/>
    <mergeCell ref="Q7:Q8"/>
    <mergeCell ref="Q13:Q16"/>
    <mergeCell ref="Q17:Q20"/>
    <mergeCell ref="Q21:Q24"/>
    <mergeCell ref="Q65:Q68"/>
    <mergeCell ref="Q49:Q52"/>
    <mergeCell ref="Q25:Q28"/>
    <mergeCell ref="Q29:Q32"/>
    <mergeCell ref="Q33:Q36"/>
    <mergeCell ref="Q37:Q40"/>
    <mergeCell ref="Q41:Q44"/>
    <mergeCell ref="Q9:Q12"/>
    <mergeCell ref="P57:P60"/>
  </mergeCells>
  <pageMargins left="0.62992125984251968" right="0.23622047244094491" top="0.74803149606299213" bottom="0.15748031496062992" header="0.31496062992125984" footer="0.31496062992125984"/>
  <pageSetup paperSize="9" scale="48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T60"/>
  <sheetViews>
    <sheetView topLeftCell="A3" zoomScale="130" zoomScaleNormal="130" workbookViewId="0">
      <selection activeCell="S15" sqref="S15"/>
    </sheetView>
  </sheetViews>
  <sheetFormatPr defaultRowHeight="15" x14ac:dyDescent="0.25"/>
  <cols>
    <col min="1" max="1" width="13.28515625" style="211" customWidth="1"/>
    <col min="2" max="2" width="11.85546875" style="211" customWidth="1"/>
    <col min="3" max="3" width="7.5703125" style="211" customWidth="1"/>
    <col min="4" max="4" width="29.7109375" style="211" customWidth="1"/>
    <col min="5" max="16" width="5" style="211" customWidth="1"/>
    <col min="17" max="18" width="8.5703125" style="211" customWidth="1"/>
    <col min="19" max="16384" width="9.140625" style="211"/>
  </cols>
  <sheetData>
    <row r="1" spans="1:18" x14ac:dyDescent="0.25">
      <c r="A1" s="732" t="s">
        <v>82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</row>
    <row r="2" spans="1:18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1:18" x14ac:dyDescent="0.25">
      <c r="A3" s="758" t="s">
        <v>74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</row>
    <row r="4" spans="1:18" x14ac:dyDescent="0.25">
      <c r="A4" s="734" t="s">
        <v>86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</row>
    <row r="5" spans="1:18" x14ac:dyDescent="0.25">
      <c r="A5" s="734" t="s">
        <v>63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</row>
    <row r="6" spans="1:18" ht="15.75" thickBot="1" x14ac:dyDescent="0.3">
      <c r="P6" s="341"/>
    </row>
    <row r="7" spans="1:18" ht="15.75" customHeight="1" x14ac:dyDescent="0.25">
      <c r="A7" s="339" t="s">
        <v>1</v>
      </c>
      <c r="B7" s="338" t="s">
        <v>2</v>
      </c>
      <c r="C7" s="338" t="s">
        <v>62</v>
      </c>
      <c r="D7" s="337" t="s">
        <v>4</v>
      </c>
      <c r="E7" s="735" t="s">
        <v>61</v>
      </c>
      <c r="F7" s="736"/>
      <c r="G7" s="759"/>
      <c r="H7" s="760" t="s">
        <v>60</v>
      </c>
      <c r="I7" s="736"/>
      <c r="J7" s="759"/>
      <c r="K7" s="760" t="s">
        <v>59</v>
      </c>
      <c r="L7" s="736"/>
      <c r="M7" s="759"/>
      <c r="N7" s="760" t="s">
        <v>58</v>
      </c>
      <c r="O7" s="736"/>
      <c r="P7" s="759"/>
      <c r="Q7" s="336" t="s">
        <v>45</v>
      </c>
      <c r="R7" s="335" t="s">
        <v>7</v>
      </c>
    </row>
    <row r="8" spans="1:18" ht="15.75" thickBot="1" x14ac:dyDescent="0.3">
      <c r="A8" s="333"/>
      <c r="B8" s="332"/>
      <c r="C8" s="332"/>
      <c r="D8" s="331"/>
      <c r="E8" s="330" t="s">
        <v>54</v>
      </c>
      <c r="F8" s="530" t="s">
        <v>53</v>
      </c>
      <c r="G8" s="530" t="s">
        <v>73</v>
      </c>
      <c r="H8" s="329" t="s">
        <v>54</v>
      </c>
      <c r="I8" s="528" t="s">
        <v>53</v>
      </c>
      <c r="J8" s="527" t="s">
        <v>73</v>
      </c>
      <c r="K8" s="329" t="s">
        <v>54</v>
      </c>
      <c r="L8" s="528" t="s">
        <v>53</v>
      </c>
      <c r="M8" s="529" t="s">
        <v>73</v>
      </c>
      <c r="N8" s="329" t="s">
        <v>54</v>
      </c>
      <c r="O8" s="528" t="s">
        <v>53</v>
      </c>
      <c r="P8" s="527" t="s">
        <v>73</v>
      </c>
      <c r="Q8" s="325" t="s">
        <v>52</v>
      </c>
      <c r="R8" s="324" t="s">
        <v>52</v>
      </c>
    </row>
    <row r="9" spans="1:18" ht="15.75" thickBot="1" x14ac:dyDescent="0.3">
      <c r="A9" s="100" t="s">
        <v>40</v>
      </c>
      <c r="B9" s="154" t="s">
        <v>39</v>
      </c>
      <c r="C9" s="153">
        <v>1997</v>
      </c>
      <c r="D9" s="700" t="s">
        <v>34</v>
      </c>
      <c r="E9" s="610">
        <v>4.3</v>
      </c>
      <c r="F9" s="537">
        <v>58</v>
      </c>
      <c r="G9" s="495">
        <f>RANK(F9,$F$9:$F$20)</f>
        <v>3</v>
      </c>
      <c r="H9" s="230">
        <v>6.9</v>
      </c>
      <c r="I9" s="510">
        <v>63</v>
      </c>
      <c r="J9" s="484">
        <f>RANK(I9,$I$9:$I$20)</f>
        <v>1</v>
      </c>
      <c r="K9" s="230">
        <v>7.7</v>
      </c>
      <c r="L9" s="510">
        <v>47</v>
      </c>
      <c r="M9" s="492">
        <f>RANK(L9,$L$9:$L$20)</f>
        <v>1</v>
      </c>
      <c r="N9" s="228">
        <v>45</v>
      </c>
      <c r="O9" s="490">
        <v>45</v>
      </c>
      <c r="P9" s="489">
        <f>RANK(O9,$O$9:$O$20)</f>
        <v>9</v>
      </c>
      <c r="Q9" s="488">
        <f>(F9+I9+L9+O9)</f>
        <v>213</v>
      </c>
      <c r="R9" s="487">
        <f t="shared" ref="R9:R40" si="0">RANK(Q9,$Q$9:$Q$59)</f>
        <v>1</v>
      </c>
    </row>
    <row r="10" spans="1:18" ht="15.75" thickBot="1" x14ac:dyDescent="0.3">
      <c r="A10" s="56" t="s">
        <v>125</v>
      </c>
      <c r="B10" s="66" t="s">
        <v>38</v>
      </c>
      <c r="C10" s="53">
        <v>1997</v>
      </c>
      <c r="D10" s="659" t="s">
        <v>34</v>
      </c>
      <c r="E10" s="601">
        <v>4.2</v>
      </c>
      <c r="F10" s="600">
        <v>59</v>
      </c>
      <c r="G10" s="495">
        <f>RANK(F10,$F$9:$F$20)</f>
        <v>2</v>
      </c>
      <c r="H10" s="230">
        <v>6.6</v>
      </c>
      <c r="I10" s="510">
        <v>57</v>
      </c>
      <c r="J10" s="484">
        <f>RANK(I10,$I$9:$I$20)</f>
        <v>4</v>
      </c>
      <c r="K10" s="230">
        <v>6.9</v>
      </c>
      <c r="L10" s="510">
        <v>39</v>
      </c>
      <c r="M10" s="492">
        <f>RANK(L10,$L$9:$L$20)</f>
        <v>4</v>
      </c>
      <c r="N10" s="228">
        <v>55</v>
      </c>
      <c r="O10" s="490">
        <v>55</v>
      </c>
      <c r="P10" s="489">
        <f>RANK(O10,$O$9:$O$20)</f>
        <v>1</v>
      </c>
      <c r="Q10" s="488">
        <f>(F10+I10+L10+O10)</f>
        <v>210</v>
      </c>
      <c r="R10" s="487">
        <f t="shared" si="0"/>
        <v>2</v>
      </c>
    </row>
    <row r="11" spans="1:18" ht="15.75" thickBot="1" x14ac:dyDescent="0.3">
      <c r="A11" s="56" t="s">
        <v>110</v>
      </c>
      <c r="B11" s="66" t="s">
        <v>44</v>
      </c>
      <c r="C11" s="53">
        <v>1996</v>
      </c>
      <c r="D11" s="646" t="s">
        <v>111</v>
      </c>
      <c r="E11" s="618">
        <v>4.4000000000000004</v>
      </c>
      <c r="F11" s="617">
        <v>57</v>
      </c>
      <c r="G11" s="495">
        <f>RANK(F11,$F$9:$F$20)</f>
        <v>4</v>
      </c>
      <c r="H11" s="230">
        <v>6.7</v>
      </c>
      <c r="I11" s="544">
        <v>59</v>
      </c>
      <c r="J11" s="484">
        <f>RANK(I11,$I$9:$I$20)</f>
        <v>3</v>
      </c>
      <c r="K11" s="230">
        <v>6.8</v>
      </c>
      <c r="L11" s="544">
        <v>38</v>
      </c>
      <c r="M11" s="492">
        <f>RANK(L11,$L$9:$L$20)</f>
        <v>5</v>
      </c>
      <c r="N11" s="228">
        <v>52</v>
      </c>
      <c r="O11" s="490">
        <v>52</v>
      </c>
      <c r="P11" s="489">
        <f>RANK(O11,$O$9:$O$20)</f>
        <v>4</v>
      </c>
      <c r="Q11" s="488">
        <f>(F11+I11+L11+O11)</f>
        <v>206</v>
      </c>
      <c r="R11" s="487">
        <f t="shared" si="0"/>
        <v>3</v>
      </c>
    </row>
    <row r="12" spans="1:18" ht="15.75" thickBot="1" x14ac:dyDescent="0.3">
      <c r="A12" s="250" t="s">
        <v>42</v>
      </c>
      <c r="B12" s="320" t="s">
        <v>41</v>
      </c>
      <c r="C12" s="248">
        <v>1996</v>
      </c>
      <c r="D12" s="676" t="s">
        <v>34</v>
      </c>
      <c r="E12" s="611">
        <v>5.4</v>
      </c>
      <c r="F12" s="598">
        <v>47</v>
      </c>
      <c r="G12" s="495">
        <f>RANK(F12,$F$9:$F$20)</f>
        <v>5</v>
      </c>
      <c r="H12" s="230">
        <v>6.6</v>
      </c>
      <c r="I12" s="510">
        <v>57</v>
      </c>
      <c r="J12" s="484">
        <f>RANK(I12,$I$9:$I$20)</f>
        <v>4</v>
      </c>
      <c r="K12" s="230">
        <v>7.5</v>
      </c>
      <c r="L12" s="510">
        <v>45</v>
      </c>
      <c r="M12" s="492">
        <f>RANK(L12,$L$9:$L$20)</f>
        <v>2</v>
      </c>
      <c r="N12" s="228">
        <v>52</v>
      </c>
      <c r="O12" s="490">
        <v>52</v>
      </c>
      <c r="P12" s="489">
        <f>RANK(O12,$O$9:$O$20)</f>
        <v>4</v>
      </c>
      <c r="Q12" s="488">
        <f>(F12+I12+L12+O12)</f>
        <v>201</v>
      </c>
      <c r="R12" s="487">
        <f t="shared" si="0"/>
        <v>4</v>
      </c>
    </row>
    <row r="13" spans="1:18" ht="15.75" thickBot="1" x14ac:dyDescent="0.3">
      <c r="A13" s="44" t="s">
        <v>37</v>
      </c>
      <c r="B13" s="72" t="s">
        <v>36</v>
      </c>
      <c r="C13" s="54">
        <v>1995</v>
      </c>
      <c r="D13" s="658" t="s">
        <v>34</v>
      </c>
      <c r="E13" s="610">
        <v>4</v>
      </c>
      <c r="F13" s="537">
        <v>61</v>
      </c>
      <c r="G13" s="495">
        <f>RANK(F13,$F$9:$F$20)</f>
        <v>1</v>
      </c>
      <c r="H13" s="230">
        <v>6.2</v>
      </c>
      <c r="I13" s="510">
        <v>49</v>
      </c>
      <c r="J13" s="484">
        <f>RANK(I13,$I$9:$I$20)</f>
        <v>7</v>
      </c>
      <c r="K13" s="230">
        <v>6.5</v>
      </c>
      <c r="L13" s="510">
        <v>35</v>
      </c>
      <c r="M13" s="492">
        <f>RANK(L13,$L$9:$L$20)</f>
        <v>6</v>
      </c>
      <c r="N13" s="228">
        <v>54</v>
      </c>
      <c r="O13" s="490">
        <v>54</v>
      </c>
      <c r="P13" s="489">
        <f>RANK(O13,$O$9:$O$20)</f>
        <v>2</v>
      </c>
      <c r="Q13" s="488">
        <f>(F13+I13+L13+O13)</f>
        <v>199</v>
      </c>
      <c r="R13" s="487">
        <f t="shared" si="0"/>
        <v>5</v>
      </c>
    </row>
    <row r="14" spans="1:18" ht="15.75" thickBot="1" x14ac:dyDescent="0.3">
      <c r="A14" s="56" t="s">
        <v>116</v>
      </c>
      <c r="B14" s="66" t="s">
        <v>117</v>
      </c>
      <c r="C14" s="53">
        <v>1999</v>
      </c>
      <c r="D14" s="692" t="s">
        <v>111</v>
      </c>
      <c r="E14" s="601">
        <v>6.5</v>
      </c>
      <c r="F14" s="600">
        <v>36</v>
      </c>
      <c r="G14" s="495">
        <f>RANK(F14,$F$9:$F$20)</f>
        <v>8</v>
      </c>
      <c r="H14" s="230">
        <v>6.8</v>
      </c>
      <c r="I14" s="510">
        <v>61</v>
      </c>
      <c r="J14" s="484">
        <f>RANK(I14,$I$9:$I$20)</f>
        <v>2</v>
      </c>
      <c r="K14" s="230">
        <v>7.5</v>
      </c>
      <c r="L14" s="510">
        <v>45</v>
      </c>
      <c r="M14" s="492">
        <f>RANK(L14,$L$9:$L$20)</f>
        <v>2</v>
      </c>
      <c r="N14" s="228">
        <v>47</v>
      </c>
      <c r="O14" s="490">
        <v>47</v>
      </c>
      <c r="P14" s="489">
        <f>RANK(O14,$O$9:$O$20)</f>
        <v>7</v>
      </c>
      <c r="Q14" s="488">
        <f>(F14+I14+L14+O14)</f>
        <v>189</v>
      </c>
      <c r="R14" s="487">
        <f t="shared" si="0"/>
        <v>6</v>
      </c>
    </row>
    <row r="15" spans="1:18" ht="15.75" thickBot="1" x14ac:dyDescent="0.3">
      <c r="A15" s="56" t="s">
        <v>112</v>
      </c>
      <c r="B15" s="66" t="s">
        <v>113</v>
      </c>
      <c r="C15" s="53">
        <v>1998</v>
      </c>
      <c r="D15" s="692" t="s">
        <v>111</v>
      </c>
      <c r="E15" s="601">
        <v>5.6</v>
      </c>
      <c r="F15" s="600">
        <v>45</v>
      </c>
      <c r="G15" s="495">
        <f>RANK(F15,$F$9:$F$20)</f>
        <v>6</v>
      </c>
      <c r="H15" s="230">
        <v>5.6</v>
      </c>
      <c r="I15" s="510">
        <v>37</v>
      </c>
      <c r="J15" s="484">
        <f>RANK(I15,$I$9:$I$20)</f>
        <v>9</v>
      </c>
      <c r="K15" s="230">
        <v>5</v>
      </c>
      <c r="L15" s="510">
        <v>20</v>
      </c>
      <c r="M15" s="492">
        <f>RANK(L15,$L$9:$L$20)</f>
        <v>10</v>
      </c>
      <c r="N15" s="228">
        <v>54</v>
      </c>
      <c r="O15" s="490">
        <v>54</v>
      </c>
      <c r="P15" s="489">
        <f>RANK(O15,$O$9:$O$20)</f>
        <v>2</v>
      </c>
      <c r="Q15" s="488">
        <f>(F15+I15+L15+O15)</f>
        <v>156</v>
      </c>
      <c r="R15" s="487">
        <f t="shared" si="0"/>
        <v>7</v>
      </c>
    </row>
    <row r="16" spans="1:18" ht="15.75" thickBot="1" x14ac:dyDescent="0.3">
      <c r="A16" s="259" t="s">
        <v>114</v>
      </c>
      <c r="B16" s="322" t="s">
        <v>115</v>
      </c>
      <c r="C16" s="257">
        <v>1998</v>
      </c>
      <c r="D16" s="692" t="s">
        <v>111</v>
      </c>
      <c r="E16" s="599">
        <v>8.9</v>
      </c>
      <c r="F16" s="616">
        <v>12</v>
      </c>
      <c r="G16" s="495">
        <f>RANK(F16,$F$9:$F$20)</f>
        <v>9</v>
      </c>
      <c r="H16" s="230">
        <v>6.6</v>
      </c>
      <c r="I16" s="510">
        <v>57</v>
      </c>
      <c r="J16" s="484">
        <f>RANK(I16,$I$9:$I$20)</f>
        <v>4</v>
      </c>
      <c r="K16" s="230">
        <v>5.5</v>
      </c>
      <c r="L16" s="510">
        <v>27</v>
      </c>
      <c r="M16" s="492">
        <f>RANK(L16,$L$9:$L$20)</f>
        <v>8</v>
      </c>
      <c r="N16" s="228">
        <v>49</v>
      </c>
      <c r="O16" s="490">
        <v>49</v>
      </c>
      <c r="P16" s="489">
        <f>RANK(O16,$O$9:$O$20)</f>
        <v>6</v>
      </c>
      <c r="Q16" s="488">
        <f>(F16+I16+L16+O16)</f>
        <v>145</v>
      </c>
      <c r="R16" s="487">
        <f t="shared" si="0"/>
        <v>8</v>
      </c>
    </row>
    <row r="17" spans="1:20" ht="15.75" thickBot="1" x14ac:dyDescent="0.3">
      <c r="A17" s="813" t="s">
        <v>118</v>
      </c>
      <c r="B17" s="814" t="s">
        <v>119</v>
      </c>
      <c r="C17" s="815">
        <v>1997</v>
      </c>
      <c r="D17" s="816" t="s">
        <v>120</v>
      </c>
      <c r="E17" s="610">
        <v>16.7</v>
      </c>
      <c r="F17" s="600">
        <v>0</v>
      </c>
      <c r="G17" s="495">
        <f>RANK(F17,$F$9:$F$20)</f>
        <v>10</v>
      </c>
      <c r="H17" s="230">
        <v>5.8</v>
      </c>
      <c r="I17" s="510">
        <v>41</v>
      </c>
      <c r="J17" s="484">
        <f>RANK(I17,$I$9:$I$20)</f>
        <v>8</v>
      </c>
      <c r="K17" s="230">
        <v>6.5</v>
      </c>
      <c r="L17" s="510">
        <v>35</v>
      </c>
      <c r="M17" s="492">
        <f>RANK(L17,$L$9:$L$20)</f>
        <v>6</v>
      </c>
      <c r="N17" s="228">
        <v>46</v>
      </c>
      <c r="O17" s="490">
        <v>46</v>
      </c>
      <c r="P17" s="489">
        <f>RANK(O17,$O$9:$O$20)</f>
        <v>8</v>
      </c>
      <c r="Q17" s="488">
        <f>(F17+I17+L17+O17)</f>
        <v>122</v>
      </c>
      <c r="R17" s="487">
        <f t="shared" si="0"/>
        <v>9</v>
      </c>
    </row>
    <row r="18" spans="1:20" ht="15.75" thickBot="1" x14ac:dyDescent="0.3">
      <c r="A18" s="56" t="s">
        <v>124</v>
      </c>
      <c r="B18" s="135" t="s">
        <v>43</v>
      </c>
      <c r="C18" s="129">
        <v>1998</v>
      </c>
      <c r="D18" s="657" t="s">
        <v>120</v>
      </c>
      <c r="E18" s="601">
        <v>5.6</v>
      </c>
      <c r="F18" s="600">
        <v>45</v>
      </c>
      <c r="G18" s="495">
        <f>RANK(F18,$F$9:$F$20)</f>
        <v>6</v>
      </c>
      <c r="H18" s="230">
        <v>5.3</v>
      </c>
      <c r="I18" s="510">
        <v>31</v>
      </c>
      <c r="J18" s="484">
        <f>RANK(I18,$I$9:$I$20)</f>
        <v>10</v>
      </c>
      <c r="K18" s="230">
        <v>5.2</v>
      </c>
      <c r="L18" s="510">
        <v>22</v>
      </c>
      <c r="M18" s="492">
        <f>RANK(L18,$L$9:$L$20)</f>
        <v>9</v>
      </c>
      <c r="N18" s="228">
        <v>2</v>
      </c>
      <c r="O18" s="490">
        <v>2</v>
      </c>
      <c r="P18" s="489">
        <f>RANK(O18,$O$9:$O$20)</f>
        <v>10</v>
      </c>
      <c r="Q18" s="488">
        <f>(F18+I18+L18+O18)</f>
        <v>100</v>
      </c>
      <c r="R18" s="487">
        <f t="shared" si="0"/>
        <v>10</v>
      </c>
    </row>
    <row r="19" spans="1:20" ht="15.75" thickBot="1" x14ac:dyDescent="0.3">
      <c r="A19" s="56" t="s">
        <v>121</v>
      </c>
      <c r="B19" s="130" t="s">
        <v>35</v>
      </c>
      <c r="C19" s="129">
        <v>1996</v>
      </c>
      <c r="D19" s="657" t="s">
        <v>120</v>
      </c>
      <c r="E19" s="601"/>
      <c r="F19" s="600"/>
      <c r="G19" s="495"/>
      <c r="H19" s="243"/>
      <c r="I19" s="521"/>
      <c r="J19" s="484"/>
      <c r="K19" s="230"/>
      <c r="L19" s="510"/>
      <c r="M19" s="492"/>
      <c r="N19" s="228"/>
      <c r="O19" s="490"/>
      <c r="P19" s="489"/>
      <c r="Q19" s="488">
        <f>(F19+I19+L19+O19)</f>
        <v>0</v>
      </c>
      <c r="R19" s="487">
        <f t="shared" si="0"/>
        <v>11</v>
      </c>
    </row>
    <row r="20" spans="1:20" ht="15.75" thickBot="1" x14ac:dyDescent="0.3">
      <c r="A20" s="224" t="s">
        <v>122</v>
      </c>
      <c r="B20" s="320" t="s">
        <v>123</v>
      </c>
      <c r="C20" s="248">
        <v>1997</v>
      </c>
      <c r="D20" s="817" t="s">
        <v>120</v>
      </c>
      <c r="E20" s="599"/>
      <c r="F20" s="598"/>
      <c r="G20" s="495"/>
      <c r="H20" s="615"/>
      <c r="I20" s="613"/>
      <c r="J20" s="484"/>
      <c r="K20" s="230"/>
      <c r="L20" s="510"/>
      <c r="M20" s="492"/>
      <c r="N20" s="228"/>
      <c r="O20" s="490"/>
      <c r="P20" s="489"/>
      <c r="Q20" s="488">
        <f>(F20+I20+L20+O20)</f>
        <v>0</v>
      </c>
      <c r="R20" s="487">
        <f t="shared" si="0"/>
        <v>11</v>
      </c>
    </row>
    <row r="21" spans="1:20" ht="15.75" thickBot="1" x14ac:dyDescent="0.3">
      <c r="A21" s="44"/>
      <c r="B21" s="72"/>
      <c r="C21" s="54"/>
      <c r="D21" s="61"/>
      <c r="E21" s="303"/>
      <c r="F21" s="526"/>
      <c r="G21" s="495"/>
      <c r="H21" s="219"/>
      <c r="I21" s="521"/>
      <c r="J21" s="484"/>
      <c r="K21" s="230"/>
      <c r="L21" s="510"/>
      <c r="M21" s="492"/>
      <c r="N21" s="228"/>
      <c r="O21" s="490"/>
      <c r="P21" s="489"/>
      <c r="Q21" s="500">
        <f t="shared" ref="Q9:Q40" si="1">(F21+I21+L21+O21)</f>
        <v>0</v>
      </c>
      <c r="R21" s="487">
        <f t="shared" si="0"/>
        <v>11</v>
      </c>
    </row>
    <row r="22" spans="1:20" ht="15.75" thickBot="1" x14ac:dyDescent="0.3">
      <c r="A22" s="56"/>
      <c r="B22" s="97"/>
      <c r="C22" s="53"/>
      <c r="D22" s="143"/>
      <c r="E22" s="297"/>
      <c r="F22" s="512"/>
      <c r="G22" s="495"/>
      <c r="H22" s="314"/>
      <c r="I22" s="525"/>
      <c r="J22" s="484"/>
      <c r="K22" s="230"/>
      <c r="L22" s="490"/>
      <c r="M22" s="492"/>
      <c r="N22" s="228"/>
      <c r="O22" s="490"/>
      <c r="P22" s="489"/>
      <c r="Q22" s="488">
        <f t="shared" si="1"/>
        <v>0</v>
      </c>
      <c r="R22" s="487">
        <f t="shared" si="0"/>
        <v>11</v>
      </c>
    </row>
    <row r="23" spans="1:20" ht="15.75" thickBot="1" x14ac:dyDescent="0.3">
      <c r="A23" s="272"/>
      <c r="B23" s="271"/>
      <c r="C23" s="270"/>
      <c r="D23" s="524"/>
      <c r="E23" s="297"/>
      <c r="F23" s="515"/>
      <c r="G23" s="495"/>
      <c r="H23" s="231"/>
      <c r="I23" s="510"/>
      <c r="J23" s="484"/>
      <c r="K23" s="230"/>
      <c r="L23" s="510"/>
      <c r="M23" s="492"/>
      <c r="N23" s="228"/>
      <c r="O23" s="490"/>
      <c r="P23" s="489"/>
      <c r="Q23" s="488">
        <f t="shared" si="1"/>
        <v>0</v>
      </c>
      <c r="R23" s="487">
        <f t="shared" si="0"/>
        <v>11</v>
      </c>
    </row>
    <row r="24" spans="1:20" ht="15.75" thickBot="1" x14ac:dyDescent="0.3">
      <c r="A24" s="56"/>
      <c r="B24" s="97"/>
      <c r="C24" s="53"/>
      <c r="D24" s="182"/>
      <c r="E24" s="305"/>
      <c r="F24" s="523"/>
      <c r="G24" s="495"/>
      <c r="H24" s="231"/>
      <c r="I24" s="490"/>
      <c r="J24" s="484"/>
      <c r="K24" s="230"/>
      <c r="L24" s="490"/>
      <c r="M24" s="492"/>
      <c r="N24" s="228"/>
      <c r="O24" s="490"/>
      <c r="P24" s="489"/>
      <c r="Q24" s="488">
        <f t="shared" si="1"/>
        <v>0</v>
      </c>
      <c r="R24" s="487">
        <f t="shared" si="0"/>
        <v>11</v>
      </c>
    </row>
    <row r="25" spans="1:20" ht="15.75" thickBot="1" x14ac:dyDescent="0.3">
      <c r="A25" s="44"/>
      <c r="B25" s="72"/>
      <c r="C25" s="54"/>
      <c r="D25" s="93"/>
      <c r="E25" s="303"/>
      <c r="F25" s="486"/>
      <c r="G25" s="495"/>
      <c r="H25" s="231"/>
      <c r="I25" s="490"/>
      <c r="J25" s="484"/>
      <c r="K25" s="230"/>
      <c r="L25" s="490"/>
      <c r="M25" s="492"/>
      <c r="N25" s="228"/>
      <c r="O25" s="490"/>
      <c r="P25" s="489"/>
      <c r="Q25" s="488">
        <f t="shared" si="1"/>
        <v>0</v>
      </c>
      <c r="R25" s="487">
        <f t="shared" si="0"/>
        <v>11</v>
      </c>
    </row>
    <row r="26" spans="1:20" ht="15.75" thickBot="1" x14ac:dyDescent="0.3">
      <c r="A26" s="44"/>
      <c r="B26" s="66"/>
      <c r="C26" s="53"/>
      <c r="D26" s="65"/>
      <c r="E26" s="297"/>
      <c r="F26" s="512"/>
      <c r="G26" s="495"/>
      <c r="H26" s="231"/>
      <c r="I26" s="490"/>
      <c r="J26" s="484"/>
      <c r="K26" s="230"/>
      <c r="L26" s="490"/>
      <c r="M26" s="492"/>
      <c r="N26" s="228"/>
      <c r="O26" s="490"/>
      <c r="P26" s="489"/>
      <c r="Q26" s="488">
        <f t="shared" si="1"/>
        <v>0</v>
      </c>
      <c r="R26" s="487">
        <f t="shared" si="0"/>
        <v>11</v>
      </c>
    </row>
    <row r="27" spans="1:20" ht="15.75" thickBot="1" x14ac:dyDescent="0.3">
      <c r="A27" s="56"/>
      <c r="B27" s="66"/>
      <c r="C27" s="262"/>
      <c r="D27" s="65"/>
      <c r="E27" s="297"/>
      <c r="F27" s="512"/>
      <c r="G27" s="495"/>
      <c r="H27" s="231"/>
      <c r="I27" s="490"/>
      <c r="J27" s="484"/>
      <c r="K27" s="230"/>
      <c r="L27" s="490"/>
      <c r="M27" s="492"/>
      <c r="N27" s="228"/>
      <c r="O27" s="490"/>
      <c r="P27" s="489"/>
      <c r="Q27" s="488">
        <f t="shared" si="1"/>
        <v>0</v>
      </c>
      <c r="R27" s="487">
        <f t="shared" si="0"/>
        <v>11</v>
      </c>
    </row>
    <row r="28" spans="1:20" ht="15.75" thickBot="1" x14ac:dyDescent="0.3">
      <c r="A28" s="272"/>
      <c r="B28" s="271"/>
      <c r="C28" s="270"/>
      <c r="D28" s="273"/>
      <c r="E28" s="302"/>
      <c r="F28" s="522"/>
      <c r="G28" s="495"/>
      <c r="H28" s="244"/>
      <c r="I28" s="521"/>
      <c r="J28" s="484"/>
      <c r="K28" s="243"/>
      <c r="L28" s="521"/>
      <c r="M28" s="492"/>
      <c r="N28" s="241"/>
      <c r="O28" s="490"/>
      <c r="P28" s="489"/>
      <c r="Q28" s="500">
        <f t="shared" si="1"/>
        <v>0</v>
      </c>
      <c r="R28" s="487">
        <f t="shared" si="0"/>
        <v>11</v>
      </c>
    </row>
    <row r="29" spans="1:20" ht="15.75" thickBot="1" x14ac:dyDescent="0.3">
      <c r="A29" s="136"/>
      <c r="B29" s="252"/>
      <c r="C29" s="134"/>
      <c r="D29" s="61"/>
      <c r="E29" s="297"/>
      <c r="F29" s="512"/>
      <c r="G29" s="495"/>
      <c r="H29" s="236"/>
      <c r="I29" s="520"/>
      <c r="J29" s="484"/>
      <c r="K29" s="235"/>
      <c r="L29" s="520"/>
      <c r="M29" s="492"/>
      <c r="N29" s="233"/>
      <c r="O29" s="490"/>
      <c r="P29" s="489"/>
      <c r="Q29" s="488">
        <f t="shared" si="1"/>
        <v>0</v>
      </c>
      <c r="R29" s="487">
        <f t="shared" si="0"/>
        <v>11</v>
      </c>
    </row>
    <row r="30" spans="1:20" ht="15.75" thickBot="1" x14ac:dyDescent="0.3">
      <c r="A30" s="518"/>
      <c r="B30" s="517"/>
      <c r="C30" s="516"/>
      <c r="D30" s="501"/>
      <c r="E30" s="297"/>
      <c r="F30" s="515"/>
      <c r="G30" s="495"/>
      <c r="H30" s="231"/>
      <c r="I30" s="510"/>
      <c r="J30" s="484"/>
      <c r="K30" s="230"/>
      <c r="L30" s="510"/>
      <c r="M30" s="492"/>
      <c r="N30" s="228"/>
      <c r="O30" s="490"/>
      <c r="P30" s="489"/>
      <c r="Q30" s="488">
        <f t="shared" si="1"/>
        <v>0</v>
      </c>
      <c r="R30" s="487">
        <f t="shared" si="0"/>
        <v>11</v>
      </c>
      <c r="T30" s="519"/>
    </row>
    <row r="31" spans="1:20" ht="15.75" thickBot="1" x14ac:dyDescent="0.3">
      <c r="A31" s="518"/>
      <c r="B31" s="517"/>
      <c r="C31" s="516"/>
      <c r="D31" s="501"/>
      <c r="E31" s="297"/>
      <c r="F31" s="515"/>
      <c r="G31" s="495"/>
      <c r="H31" s="231"/>
      <c r="I31" s="510"/>
      <c r="J31" s="484"/>
      <c r="K31" s="230"/>
      <c r="L31" s="510"/>
      <c r="M31" s="492"/>
      <c r="N31" s="228"/>
      <c r="O31" s="490"/>
      <c r="P31" s="489"/>
      <c r="Q31" s="488">
        <f t="shared" si="1"/>
        <v>0</v>
      </c>
      <c r="R31" s="487">
        <f t="shared" si="0"/>
        <v>11</v>
      </c>
    </row>
    <row r="32" spans="1:20" ht="15.75" thickBot="1" x14ac:dyDescent="0.3">
      <c r="A32" s="56"/>
      <c r="B32" s="66"/>
      <c r="C32" s="262"/>
      <c r="D32" s="65"/>
      <c r="E32" s="297"/>
      <c r="F32" s="512"/>
      <c r="G32" s="495"/>
      <c r="H32" s="219"/>
      <c r="I32" s="514"/>
      <c r="J32" s="484"/>
      <c r="K32" s="218"/>
      <c r="L32" s="514"/>
      <c r="M32" s="492"/>
      <c r="N32" s="216"/>
      <c r="O32" s="490"/>
      <c r="P32" s="489"/>
      <c r="Q32" s="488">
        <f t="shared" si="1"/>
        <v>0</v>
      </c>
      <c r="R32" s="487">
        <f t="shared" si="0"/>
        <v>11</v>
      </c>
    </row>
    <row r="33" spans="1:18" ht="15.75" thickBot="1" x14ac:dyDescent="0.3">
      <c r="A33" s="136"/>
      <c r="B33" s="135"/>
      <c r="C33" s="134"/>
      <c r="D33" s="93"/>
      <c r="E33" s="297"/>
      <c r="F33" s="512"/>
      <c r="G33" s="495"/>
      <c r="H33" s="231"/>
      <c r="I33" s="490"/>
      <c r="J33" s="484"/>
      <c r="K33" s="230"/>
      <c r="L33" s="490"/>
      <c r="M33" s="492"/>
      <c r="N33" s="228"/>
      <c r="O33" s="490"/>
      <c r="P33" s="489"/>
      <c r="Q33" s="488">
        <f t="shared" si="1"/>
        <v>0</v>
      </c>
      <c r="R33" s="487">
        <f t="shared" si="0"/>
        <v>11</v>
      </c>
    </row>
    <row r="34" spans="1:18" ht="15.75" thickBot="1" x14ac:dyDescent="0.3">
      <c r="A34" s="56"/>
      <c r="B34" s="130"/>
      <c r="C34" s="129"/>
      <c r="D34" s="93"/>
      <c r="E34" s="297"/>
      <c r="F34" s="512"/>
      <c r="G34" s="495"/>
      <c r="H34" s="231"/>
      <c r="I34" s="490"/>
      <c r="J34" s="484"/>
      <c r="K34" s="230"/>
      <c r="L34" s="490"/>
      <c r="M34" s="492"/>
      <c r="N34" s="228"/>
      <c r="O34" s="490"/>
      <c r="P34" s="489"/>
      <c r="Q34" s="488">
        <f t="shared" si="1"/>
        <v>0</v>
      </c>
      <c r="R34" s="487">
        <f t="shared" si="0"/>
        <v>11</v>
      </c>
    </row>
    <row r="35" spans="1:18" ht="15.75" thickBot="1" x14ac:dyDescent="0.3">
      <c r="A35" s="138"/>
      <c r="B35" s="513"/>
      <c r="C35" s="129"/>
      <c r="D35" s="61"/>
      <c r="E35" s="297"/>
      <c r="F35" s="512"/>
      <c r="G35" s="495"/>
      <c r="H35" s="231"/>
      <c r="I35" s="490"/>
      <c r="J35" s="484"/>
      <c r="K35" s="230"/>
      <c r="L35" s="490"/>
      <c r="M35" s="492"/>
      <c r="N35" s="228"/>
      <c r="O35" s="490"/>
      <c r="P35" s="489"/>
      <c r="Q35" s="488">
        <f t="shared" si="1"/>
        <v>0</v>
      </c>
      <c r="R35" s="487">
        <f t="shared" si="0"/>
        <v>11</v>
      </c>
    </row>
    <row r="36" spans="1:18" ht="15.75" thickBot="1" x14ac:dyDescent="0.3">
      <c r="A36" s="272"/>
      <c r="B36" s="271"/>
      <c r="C36" s="270"/>
      <c r="D36" s="273"/>
      <c r="E36" s="295"/>
      <c r="F36" s="511"/>
      <c r="G36" s="495"/>
      <c r="H36" s="231"/>
      <c r="I36" s="510"/>
      <c r="J36" s="484"/>
      <c r="K36" s="230"/>
      <c r="L36" s="510"/>
      <c r="M36" s="492"/>
      <c r="N36" s="228"/>
      <c r="O36" s="490"/>
      <c r="P36" s="489"/>
      <c r="Q36" s="488">
        <f t="shared" si="1"/>
        <v>0</v>
      </c>
      <c r="R36" s="487">
        <f t="shared" si="0"/>
        <v>11</v>
      </c>
    </row>
    <row r="37" spans="1:18" ht="15.75" thickBot="1" x14ac:dyDescent="0.3">
      <c r="A37" s="44"/>
      <c r="B37" s="72"/>
      <c r="C37" s="54"/>
      <c r="D37" s="93"/>
      <c r="E37" s="232"/>
      <c r="F37" s="509"/>
      <c r="G37" s="495"/>
      <c r="H37" s="232"/>
      <c r="I37" s="497"/>
      <c r="J37" s="484"/>
      <c r="K37" s="494"/>
      <c r="L37" s="497"/>
      <c r="M37" s="492"/>
      <c r="N37" s="491"/>
      <c r="O37" s="490"/>
      <c r="P37" s="489"/>
      <c r="Q37" s="488">
        <f t="shared" si="1"/>
        <v>0</v>
      </c>
      <c r="R37" s="487">
        <f t="shared" si="0"/>
        <v>11</v>
      </c>
    </row>
    <row r="38" spans="1:18" ht="15.75" thickBot="1" x14ac:dyDescent="0.3">
      <c r="A38" s="44"/>
      <c r="B38" s="97"/>
      <c r="C38" s="53"/>
      <c r="D38" s="60"/>
      <c r="E38" s="232"/>
      <c r="F38" s="496"/>
      <c r="G38" s="495"/>
      <c r="H38" s="232"/>
      <c r="I38" s="493"/>
      <c r="J38" s="484"/>
      <c r="K38" s="494"/>
      <c r="L38" s="493"/>
      <c r="M38" s="492"/>
      <c r="N38" s="491"/>
      <c r="O38" s="490"/>
      <c r="P38" s="489"/>
      <c r="Q38" s="488">
        <f t="shared" si="1"/>
        <v>0</v>
      </c>
      <c r="R38" s="487">
        <f t="shared" si="0"/>
        <v>11</v>
      </c>
    </row>
    <row r="39" spans="1:18" ht="15.75" thickBot="1" x14ac:dyDescent="0.3">
      <c r="A39" s="290"/>
      <c r="B39" s="289"/>
      <c r="C39" s="288"/>
      <c r="D39" s="508"/>
      <c r="E39" s="232"/>
      <c r="F39" s="496"/>
      <c r="G39" s="495"/>
      <c r="H39" s="232"/>
      <c r="I39" s="493"/>
      <c r="J39" s="484"/>
      <c r="K39" s="494"/>
      <c r="L39" s="493"/>
      <c r="M39" s="492"/>
      <c r="N39" s="491"/>
      <c r="O39" s="490"/>
      <c r="P39" s="489"/>
      <c r="Q39" s="488">
        <f t="shared" si="1"/>
        <v>0</v>
      </c>
      <c r="R39" s="487">
        <f t="shared" si="0"/>
        <v>11</v>
      </c>
    </row>
    <row r="40" spans="1:18" ht="15.75" thickBot="1" x14ac:dyDescent="0.3">
      <c r="A40" s="56"/>
      <c r="B40" s="66"/>
      <c r="C40" s="53"/>
      <c r="D40" s="65"/>
      <c r="E40" s="232"/>
      <c r="F40" s="496"/>
      <c r="G40" s="495"/>
      <c r="H40" s="232"/>
      <c r="I40" s="493"/>
      <c r="J40" s="484"/>
      <c r="K40" s="494"/>
      <c r="L40" s="493"/>
      <c r="M40" s="492"/>
      <c r="N40" s="491"/>
      <c r="O40" s="490"/>
      <c r="P40" s="489"/>
      <c r="Q40" s="488">
        <f t="shared" si="1"/>
        <v>0</v>
      </c>
      <c r="R40" s="487">
        <f t="shared" si="0"/>
        <v>11</v>
      </c>
    </row>
    <row r="41" spans="1:18" ht="15.75" thickBot="1" x14ac:dyDescent="0.3">
      <c r="A41" s="44"/>
      <c r="B41" s="94"/>
      <c r="C41" s="54"/>
      <c r="D41" s="61"/>
      <c r="E41" s="232"/>
      <c r="F41" s="496"/>
      <c r="G41" s="495"/>
      <c r="H41" s="232"/>
      <c r="I41" s="493"/>
      <c r="J41" s="484"/>
      <c r="K41" s="494"/>
      <c r="L41" s="493"/>
      <c r="M41" s="492"/>
      <c r="N41" s="491"/>
      <c r="O41" s="490"/>
      <c r="P41" s="489"/>
      <c r="Q41" s="488">
        <f t="shared" ref="Q41:Q58" si="2">(F41+I41+L41+O41)</f>
        <v>0</v>
      </c>
      <c r="R41" s="487">
        <f t="shared" ref="R41:R58" si="3">RANK(Q41,$Q$9:$Q$59)</f>
        <v>11</v>
      </c>
    </row>
    <row r="42" spans="1:18" ht="15.75" thickBot="1" x14ac:dyDescent="0.3">
      <c r="A42" s="507"/>
      <c r="B42" s="506"/>
      <c r="C42" s="505"/>
      <c r="D42" s="504"/>
      <c r="E42" s="232"/>
      <c r="F42" s="498"/>
      <c r="G42" s="495"/>
      <c r="H42" s="232"/>
      <c r="I42" s="497"/>
      <c r="J42" s="484"/>
      <c r="K42" s="494"/>
      <c r="L42" s="497"/>
      <c r="M42" s="492"/>
      <c r="N42" s="491"/>
      <c r="O42" s="490"/>
      <c r="P42" s="489"/>
      <c r="Q42" s="488">
        <f t="shared" si="2"/>
        <v>0</v>
      </c>
      <c r="R42" s="487">
        <f t="shared" si="3"/>
        <v>11</v>
      </c>
    </row>
    <row r="43" spans="1:18" ht="15.75" thickBot="1" x14ac:dyDescent="0.3">
      <c r="A43" s="272"/>
      <c r="B43" s="271"/>
      <c r="C43" s="270"/>
      <c r="D43" s="273"/>
      <c r="E43" s="232"/>
      <c r="F43" s="498"/>
      <c r="G43" s="495"/>
      <c r="H43" s="232"/>
      <c r="I43" s="497"/>
      <c r="J43" s="484"/>
      <c r="K43" s="494"/>
      <c r="L43" s="497"/>
      <c r="M43" s="492"/>
      <c r="N43" s="491"/>
      <c r="O43" s="490"/>
      <c r="P43" s="489"/>
      <c r="Q43" s="488">
        <f t="shared" si="2"/>
        <v>0</v>
      </c>
      <c r="R43" s="487">
        <f t="shared" si="3"/>
        <v>11</v>
      </c>
    </row>
    <row r="44" spans="1:18" ht="15.75" thickBot="1" x14ac:dyDescent="0.3">
      <c r="A44" s="56"/>
      <c r="B44" s="66"/>
      <c r="C44" s="53"/>
      <c r="D44" s="60"/>
      <c r="E44" s="232"/>
      <c r="F44" s="498"/>
      <c r="G44" s="495"/>
      <c r="H44" s="232"/>
      <c r="I44" s="497"/>
      <c r="J44" s="484"/>
      <c r="K44" s="494"/>
      <c r="L44" s="497"/>
      <c r="M44" s="492"/>
      <c r="N44" s="491"/>
      <c r="O44" s="490"/>
      <c r="P44" s="489"/>
      <c r="Q44" s="488">
        <f t="shared" si="2"/>
        <v>0</v>
      </c>
      <c r="R44" s="487">
        <f t="shared" si="3"/>
        <v>11</v>
      </c>
    </row>
    <row r="45" spans="1:18" ht="15.75" thickBot="1" x14ac:dyDescent="0.3">
      <c r="A45" s="255"/>
      <c r="B45" s="254"/>
      <c r="C45" s="253"/>
      <c r="D45" s="251"/>
      <c r="E45" s="232"/>
      <c r="F45" s="498"/>
      <c r="G45" s="495"/>
      <c r="H45" s="232"/>
      <c r="I45" s="497"/>
      <c r="J45" s="484"/>
      <c r="K45" s="494"/>
      <c r="L45" s="497"/>
      <c r="M45" s="492"/>
      <c r="N45" s="491"/>
      <c r="O45" s="490"/>
      <c r="P45" s="489"/>
      <c r="Q45" s="488">
        <f t="shared" si="2"/>
        <v>0</v>
      </c>
      <c r="R45" s="487">
        <f t="shared" si="3"/>
        <v>11</v>
      </c>
    </row>
    <row r="46" spans="1:18" ht="15.75" thickBot="1" x14ac:dyDescent="0.3">
      <c r="A46" s="56"/>
      <c r="B46" s="66"/>
      <c r="C46" s="53"/>
      <c r="D46" s="501"/>
      <c r="E46" s="232"/>
      <c r="F46" s="498"/>
      <c r="G46" s="495"/>
      <c r="H46" s="232"/>
      <c r="I46" s="497"/>
      <c r="J46" s="484"/>
      <c r="K46" s="494"/>
      <c r="L46" s="497"/>
      <c r="M46" s="492"/>
      <c r="N46" s="491"/>
      <c r="O46" s="490"/>
      <c r="P46" s="489"/>
      <c r="Q46" s="500">
        <f t="shared" si="2"/>
        <v>0</v>
      </c>
      <c r="R46" s="487">
        <f t="shared" si="3"/>
        <v>11</v>
      </c>
    </row>
    <row r="47" spans="1:18" ht="15.75" thickBot="1" x14ac:dyDescent="0.3">
      <c r="A47" s="56"/>
      <c r="B47" s="66"/>
      <c r="C47" s="53"/>
      <c r="D47" s="61"/>
      <c r="E47" s="232"/>
      <c r="F47" s="498"/>
      <c r="G47" s="495"/>
      <c r="H47" s="232"/>
      <c r="I47" s="497"/>
      <c r="J47" s="484"/>
      <c r="K47" s="494"/>
      <c r="L47" s="497"/>
      <c r="M47" s="492"/>
      <c r="N47" s="491"/>
      <c r="O47" s="490"/>
      <c r="P47" s="489"/>
      <c r="Q47" s="488">
        <f t="shared" si="2"/>
        <v>0</v>
      </c>
      <c r="R47" s="487">
        <f t="shared" si="3"/>
        <v>11</v>
      </c>
    </row>
    <row r="48" spans="1:18" ht="15.75" thickBot="1" x14ac:dyDescent="0.3">
      <c r="A48" s="56"/>
      <c r="B48" s="66"/>
      <c r="C48" s="53"/>
      <c r="D48" s="93"/>
      <c r="E48" s="232"/>
      <c r="F48" s="498"/>
      <c r="G48" s="495"/>
      <c r="H48" s="232"/>
      <c r="I48" s="497"/>
      <c r="J48" s="484"/>
      <c r="K48" s="494"/>
      <c r="L48" s="497"/>
      <c r="M48" s="492"/>
      <c r="N48" s="491"/>
      <c r="O48" s="490"/>
      <c r="P48" s="489"/>
      <c r="Q48" s="488">
        <f t="shared" si="2"/>
        <v>0</v>
      </c>
      <c r="R48" s="487">
        <f t="shared" si="3"/>
        <v>11</v>
      </c>
    </row>
    <row r="49" spans="1:19" ht="15.75" thickBot="1" x14ac:dyDescent="0.3">
      <c r="A49" s="255"/>
      <c r="B49" s="254"/>
      <c r="C49" s="253"/>
      <c r="D49" s="251"/>
      <c r="E49" s="232"/>
      <c r="F49" s="498"/>
      <c r="G49" s="495"/>
      <c r="H49" s="232"/>
      <c r="I49" s="497"/>
      <c r="J49" s="484"/>
      <c r="K49" s="494"/>
      <c r="L49" s="497"/>
      <c r="M49" s="492"/>
      <c r="N49" s="491"/>
      <c r="O49" s="490"/>
      <c r="P49" s="489"/>
      <c r="Q49" s="488">
        <f t="shared" si="2"/>
        <v>0</v>
      </c>
      <c r="R49" s="487">
        <f t="shared" si="3"/>
        <v>11</v>
      </c>
    </row>
    <row r="50" spans="1:19" ht="15.75" thickBot="1" x14ac:dyDescent="0.3">
      <c r="A50" s="44"/>
      <c r="B50" s="94"/>
      <c r="C50" s="54"/>
      <c r="D50" s="61"/>
      <c r="E50" s="232"/>
      <c r="F50" s="496"/>
      <c r="G50" s="495"/>
      <c r="H50" s="232"/>
      <c r="I50" s="493"/>
      <c r="J50" s="484"/>
      <c r="K50" s="494"/>
      <c r="L50" s="493"/>
      <c r="M50" s="492"/>
      <c r="N50" s="491"/>
      <c r="O50" s="490"/>
      <c r="P50" s="489"/>
      <c r="Q50" s="488">
        <f t="shared" si="2"/>
        <v>0</v>
      </c>
      <c r="R50" s="487">
        <f t="shared" si="3"/>
        <v>11</v>
      </c>
      <c r="S50" s="260"/>
    </row>
    <row r="51" spans="1:19" ht="15.75" thickBot="1" x14ac:dyDescent="0.3">
      <c r="A51" s="503"/>
      <c r="B51" s="502"/>
      <c r="C51" s="369"/>
      <c r="D51" s="501"/>
      <c r="E51" s="232"/>
      <c r="F51" s="498"/>
      <c r="G51" s="495"/>
      <c r="H51" s="232"/>
      <c r="I51" s="497"/>
      <c r="J51" s="484"/>
      <c r="K51" s="494"/>
      <c r="L51" s="497"/>
      <c r="M51" s="492"/>
      <c r="N51" s="491"/>
      <c r="O51" s="490"/>
      <c r="P51" s="489"/>
      <c r="Q51" s="488">
        <f t="shared" si="2"/>
        <v>0</v>
      </c>
      <c r="R51" s="487">
        <f t="shared" si="3"/>
        <v>11</v>
      </c>
    </row>
    <row r="52" spans="1:19" ht="15.75" thickBot="1" x14ac:dyDescent="0.3">
      <c r="A52" s="255"/>
      <c r="B52" s="254"/>
      <c r="C52" s="253"/>
      <c r="D52" s="251"/>
      <c r="E52" s="232"/>
      <c r="F52" s="498"/>
      <c r="G52" s="495"/>
      <c r="H52" s="232"/>
      <c r="I52" s="497"/>
      <c r="J52" s="484"/>
      <c r="K52" s="494"/>
      <c r="L52" s="497"/>
      <c r="M52" s="492"/>
      <c r="N52" s="491"/>
      <c r="O52" s="490"/>
      <c r="P52" s="489"/>
      <c r="Q52" s="488">
        <f t="shared" si="2"/>
        <v>0</v>
      </c>
      <c r="R52" s="487">
        <f t="shared" si="3"/>
        <v>11</v>
      </c>
    </row>
    <row r="53" spans="1:19" ht="15.75" thickBot="1" x14ac:dyDescent="0.3">
      <c r="A53" s="255"/>
      <c r="B53" s="254"/>
      <c r="C53" s="253"/>
      <c r="D53" s="251"/>
      <c r="E53" s="232"/>
      <c r="F53" s="498"/>
      <c r="G53" s="495"/>
      <c r="H53" s="232"/>
      <c r="I53" s="497"/>
      <c r="J53" s="484"/>
      <c r="K53" s="494"/>
      <c r="L53" s="497"/>
      <c r="M53" s="492"/>
      <c r="N53" s="491"/>
      <c r="O53" s="490"/>
      <c r="P53" s="489"/>
      <c r="Q53" s="500">
        <f t="shared" si="2"/>
        <v>0</v>
      </c>
      <c r="R53" s="487">
        <f t="shared" si="3"/>
        <v>11</v>
      </c>
    </row>
    <row r="54" spans="1:19" ht="15.75" thickBot="1" x14ac:dyDescent="0.3">
      <c r="A54" s="44"/>
      <c r="B54" s="72"/>
      <c r="C54" s="54"/>
      <c r="D54" s="251"/>
      <c r="E54" s="232"/>
      <c r="F54" s="498"/>
      <c r="G54" s="495"/>
      <c r="H54" s="232"/>
      <c r="I54" s="497"/>
      <c r="J54" s="484"/>
      <c r="K54" s="494"/>
      <c r="L54" s="497"/>
      <c r="M54" s="492"/>
      <c r="N54" s="491"/>
      <c r="O54" s="490"/>
      <c r="P54" s="489"/>
      <c r="Q54" s="488">
        <f t="shared" si="2"/>
        <v>0</v>
      </c>
      <c r="R54" s="487">
        <f t="shared" si="3"/>
        <v>11</v>
      </c>
    </row>
    <row r="55" spans="1:19" ht="15.75" thickBot="1" x14ac:dyDescent="0.3">
      <c r="A55" s="44"/>
      <c r="B55" s="72"/>
      <c r="C55" s="54"/>
      <c r="D55" s="93"/>
      <c r="E55" s="232"/>
      <c r="F55" s="498"/>
      <c r="G55" s="495"/>
      <c r="H55" s="232"/>
      <c r="I55" s="499"/>
      <c r="J55" s="484"/>
      <c r="K55" s="494"/>
      <c r="L55" s="499"/>
      <c r="M55" s="492"/>
      <c r="N55" s="491"/>
      <c r="O55" s="490"/>
      <c r="P55" s="489"/>
      <c r="Q55" s="488">
        <f t="shared" si="2"/>
        <v>0</v>
      </c>
      <c r="R55" s="487">
        <f t="shared" si="3"/>
        <v>11</v>
      </c>
    </row>
    <row r="56" spans="1:19" ht="15.75" thickBot="1" x14ac:dyDescent="0.3">
      <c r="A56" s="255"/>
      <c r="B56" s="254"/>
      <c r="C56" s="253"/>
      <c r="D56" s="251"/>
      <c r="E56" s="232"/>
      <c r="F56" s="498"/>
      <c r="G56" s="495"/>
      <c r="H56" s="232"/>
      <c r="I56" s="497"/>
      <c r="J56" s="484"/>
      <c r="K56" s="494"/>
      <c r="L56" s="497"/>
      <c r="M56" s="492"/>
      <c r="N56" s="491"/>
      <c r="O56" s="490"/>
      <c r="P56" s="489"/>
      <c r="Q56" s="488">
        <f t="shared" si="2"/>
        <v>0</v>
      </c>
      <c r="R56" s="487">
        <f t="shared" si="3"/>
        <v>11</v>
      </c>
    </row>
    <row r="57" spans="1:19" ht="15.75" thickBot="1" x14ac:dyDescent="0.3">
      <c r="A57" s="255"/>
      <c r="B57" s="254"/>
      <c r="C57" s="253"/>
      <c r="D57" s="251"/>
      <c r="E57" s="232"/>
      <c r="F57" s="496"/>
      <c r="G57" s="495"/>
      <c r="H57" s="232"/>
      <c r="I57" s="493"/>
      <c r="J57" s="484"/>
      <c r="K57" s="494"/>
      <c r="L57" s="493"/>
      <c r="M57" s="492"/>
      <c r="N57" s="491"/>
      <c r="O57" s="490"/>
      <c r="P57" s="489"/>
      <c r="Q57" s="488">
        <f t="shared" si="2"/>
        <v>0</v>
      </c>
      <c r="R57" s="487">
        <f t="shared" si="3"/>
        <v>11</v>
      </c>
    </row>
    <row r="58" spans="1:19" ht="15.75" thickBot="1" x14ac:dyDescent="0.3">
      <c r="A58" s="56"/>
      <c r="B58" s="66"/>
      <c r="C58" s="53"/>
      <c r="D58" s="65"/>
      <c r="E58" s="232"/>
      <c r="F58" s="496"/>
      <c r="G58" s="495"/>
      <c r="H58" s="232"/>
      <c r="I58" s="493"/>
      <c r="J58" s="484"/>
      <c r="K58" s="494"/>
      <c r="L58" s="493"/>
      <c r="M58" s="492"/>
      <c r="N58" s="491"/>
      <c r="O58" s="490"/>
      <c r="P58" s="489"/>
      <c r="Q58" s="488">
        <f t="shared" si="2"/>
        <v>0</v>
      </c>
      <c r="R58" s="487">
        <f t="shared" si="3"/>
        <v>11</v>
      </c>
    </row>
    <row r="59" spans="1:19" ht="15.75" thickBot="1" x14ac:dyDescent="0.3">
      <c r="A59" s="224"/>
      <c r="B59" s="223"/>
      <c r="C59" s="222"/>
      <c r="D59" s="221"/>
      <c r="E59" s="220"/>
      <c r="F59" s="486"/>
      <c r="G59" s="485"/>
      <c r="H59" s="220"/>
      <c r="I59" s="482"/>
      <c r="J59" s="484"/>
      <c r="K59" s="483"/>
      <c r="L59" s="482"/>
      <c r="M59" s="481"/>
      <c r="N59" s="480"/>
      <c r="O59" s="479"/>
      <c r="P59" s="478"/>
      <c r="Q59" s="477"/>
      <c r="R59" s="476"/>
    </row>
    <row r="60" spans="1:19" x14ac:dyDescent="0.25">
      <c r="G60" s="212"/>
      <c r="J60" s="212"/>
      <c r="O60" s="212"/>
      <c r="P60" s="212"/>
      <c r="Q60" s="212"/>
      <c r="R60" s="366"/>
    </row>
  </sheetData>
  <sortState ref="A8:Q20">
    <sortCondition descending="1" ref="Q8:Q20"/>
  </sortState>
  <mergeCells count="8">
    <mergeCell ref="A1:R2"/>
    <mergeCell ref="A3:R3"/>
    <mergeCell ref="A4:R4"/>
    <mergeCell ref="A5:R5"/>
    <mergeCell ref="E7:G7"/>
    <mergeCell ref="H7:J7"/>
    <mergeCell ref="K7:M7"/>
    <mergeCell ref="N7:P7"/>
  </mergeCells>
  <pageMargins left="0.7" right="0.7" top="0.78740157499999996" bottom="0.78740157499999996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67"/>
  <sheetViews>
    <sheetView topLeftCell="A13" zoomScale="130" zoomScaleNormal="130" workbookViewId="0">
      <selection activeCell="S28" sqref="S28"/>
    </sheetView>
  </sheetViews>
  <sheetFormatPr defaultRowHeight="15" x14ac:dyDescent="0.25"/>
  <cols>
    <col min="1" max="1" width="11" style="211" customWidth="1"/>
    <col min="2" max="2" width="8.42578125" style="211" customWidth="1"/>
    <col min="3" max="3" width="7.140625" style="211" customWidth="1"/>
    <col min="4" max="4" width="30.140625" style="211" customWidth="1"/>
    <col min="5" max="16" width="5" style="211" customWidth="1"/>
    <col min="17" max="18" width="8.5703125" style="211" customWidth="1"/>
    <col min="19" max="16384" width="9.140625" style="211"/>
  </cols>
  <sheetData>
    <row r="1" spans="1:18" x14ac:dyDescent="0.25">
      <c r="A1" s="732" t="s">
        <v>83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</row>
    <row r="2" spans="1:18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1:18" x14ac:dyDescent="0.25">
      <c r="A3" s="734" t="s">
        <v>74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</row>
    <row r="4" spans="1:18" x14ac:dyDescent="0.25">
      <c r="A4" s="734" t="s">
        <v>86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</row>
    <row r="5" spans="1:18" x14ac:dyDescent="0.25">
      <c r="A5" s="734" t="s">
        <v>75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</row>
    <row r="6" spans="1:18" ht="15.75" thickBot="1" x14ac:dyDescent="0.3">
      <c r="P6" s="341"/>
    </row>
    <row r="7" spans="1:18" x14ac:dyDescent="0.25">
      <c r="A7" s="438" t="s">
        <v>1</v>
      </c>
      <c r="B7" s="437" t="s">
        <v>2</v>
      </c>
      <c r="C7" s="437" t="s">
        <v>62</v>
      </c>
      <c r="D7" s="436" t="s">
        <v>4</v>
      </c>
      <c r="E7" s="756" t="s">
        <v>68</v>
      </c>
      <c r="F7" s="761"/>
      <c r="G7" s="762"/>
      <c r="H7" s="763" t="s">
        <v>60</v>
      </c>
      <c r="I7" s="761"/>
      <c r="J7" s="762"/>
      <c r="K7" s="763" t="s">
        <v>67</v>
      </c>
      <c r="L7" s="761"/>
      <c r="M7" s="762"/>
      <c r="N7" s="763" t="s">
        <v>66</v>
      </c>
      <c r="O7" s="761"/>
      <c r="P7" s="762"/>
      <c r="Q7" s="435" t="s">
        <v>45</v>
      </c>
      <c r="R7" s="434" t="s">
        <v>7</v>
      </c>
    </row>
    <row r="8" spans="1:18" ht="15.75" thickBot="1" x14ac:dyDescent="0.3">
      <c r="A8" s="433"/>
      <c r="B8" s="432"/>
      <c r="C8" s="432"/>
      <c r="D8" s="431"/>
      <c r="E8" s="430" t="s">
        <v>54</v>
      </c>
      <c r="F8" s="581" t="s">
        <v>53</v>
      </c>
      <c r="G8" s="581" t="s">
        <v>73</v>
      </c>
      <c r="H8" s="429" t="s">
        <v>54</v>
      </c>
      <c r="I8" s="579" t="s">
        <v>53</v>
      </c>
      <c r="J8" s="578" t="s">
        <v>73</v>
      </c>
      <c r="K8" s="429" t="s">
        <v>54</v>
      </c>
      <c r="L8" s="579" t="s">
        <v>53</v>
      </c>
      <c r="M8" s="580" t="s">
        <v>73</v>
      </c>
      <c r="N8" s="429" t="s">
        <v>54</v>
      </c>
      <c r="O8" s="579" t="s">
        <v>53</v>
      </c>
      <c r="P8" s="578" t="s">
        <v>73</v>
      </c>
      <c r="Q8" s="425" t="s">
        <v>52</v>
      </c>
      <c r="R8" s="424" t="s">
        <v>52</v>
      </c>
    </row>
    <row r="9" spans="1:18" ht="15.75" thickBot="1" x14ac:dyDescent="0.3">
      <c r="A9" s="693" t="s">
        <v>23</v>
      </c>
      <c r="B9" s="673" t="s">
        <v>10</v>
      </c>
      <c r="C9" s="47">
        <v>1995</v>
      </c>
      <c r="D9" s="699" t="s">
        <v>33</v>
      </c>
      <c r="E9" s="384">
        <v>51</v>
      </c>
      <c r="F9" s="537">
        <f>E9*1.5</f>
        <v>76.5</v>
      </c>
      <c r="G9" s="495">
        <f>RANK(F9,$F$9:F28)</f>
        <v>1</v>
      </c>
      <c r="H9" s="230">
        <v>8.6999999999999993</v>
      </c>
      <c r="I9" s="558">
        <v>59</v>
      </c>
      <c r="J9" s="492">
        <f>RANK(I9,$I$9:I28)</f>
        <v>4</v>
      </c>
      <c r="K9" s="381">
        <v>22</v>
      </c>
      <c r="L9" s="544">
        <f>K9*3</f>
        <v>66</v>
      </c>
      <c r="M9" s="492">
        <f>RANK(L9,$L$9:L28)</f>
        <v>5</v>
      </c>
      <c r="N9" s="228">
        <v>39</v>
      </c>
      <c r="O9" s="577">
        <f>N9*1.5</f>
        <v>58.5</v>
      </c>
      <c r="P9" s="489">
        <f>RANK(O9,$O$9:O28)</f>
        <v>1</v>
      </c>
      <c r="Q9" s="488">
        <f>(F9+I9+L9+O9)</f>
        <v>260</v>
      </c>
      <c r="R9" s="541">
        <f>RANK(Q9,$Q$9:$Q$26)</f>
        <v>1</v>
      </c>
    </row>
    <row r="10" spans="1:18" ht="15.75" thickBot="1" x14ac:dyDescent="0.3">
      <c r="A10" s="42" t="s">
        <v>25</v>
      </c>
      <c r="B10" s="45" t="s">
        <v>26</v>
      </c>
      <c r="C10" s="48">
        <v>1997</v>
      </c>
      <c r="D10" s="649" t="s">
        <v>24</v>
      </c>
      <c r="E10" s="384">
        <v>40</v>
      </c>
      <c r="F10" s="537">
        <f>E10*1.5</f>
        <v>60</v>
      </c>
      <c r="G10" s="495">
        <f>RANK(F10,$F$9:F29)</f>
        <v>3</v>
      </c>
      <c r="H10" s="230">
        <v>9</v>
      </c>
      <c r="I10" s="558">
        <v>65</v>
      </c>
      <c r="J10" s="492">
        <f>RANK(I10,$I$9:I29)</f>
        <v>1</v>
      </c>
      <c r="K10" s="381">
        <v>23</v>
      </c>
      <c r="L10" s="544">
        <f>K10*3</f>
        <v>69</v>
      </c>
      <c r="M10" s="492">
        <f>RANK(L10,$L$9:L29)</f>
        <v>2</v>
      </c>
      <c r="N10" s="642">
        <v>34</v>
      </c>
      <c r="O10" s="577">
        <f>N10*1.5</f>
        <v>51</v>
      </c>
      <c r="P10" s="489">
        <f>RANK(O10,$O$9:O29)</f>
        <v>5</v>
      </c>
      <c r="Q10" s="488">
        <f>(F10+I10+L10+O10)</f>
        <v>245</v>
      </c>
      <c r="R10" s="541">
        <f t="shared" ref="R10:R26" si="0">RANK(Q10,$Q$9:$Q$26)</f>
        <v>2</v>
      </c>
    </row>
    <row r="11" spans="1:18" ht="15.75" thickBot="1" x14ac:dyDescent="0.3">
      <c r="A11" s="694" t="s">
        <v>27</v>
      </c>
      <c r="B11" s="45" t="s">
        <v>9</v>
      </c>
      <c r="C11" s="48">
        <v>1998</v>
      </c>
      <c r="D11" s="648" t="s">
        <v>24</v>
      </c>
      <c r="E11" s="384">
        <v>43</v>
      </c>
      <c r="F11" s="537">
        <f>E11*1.5</f>
        <v>64.5</v>
      </c>
      <c r="G11" s="495">
        <f>RANK(F11,$F$9:F30)</f>
        <v>2</v>
      </c>
      <c r="H11" s="230">
        <v>8.1999999999999993</v>
      </c>
      <c r="I11" s="558">
        <v>49</v>
      </c>
      <c r="J11" s="492">
        <f>RANK(I11,$I$9:I30)</f>
        <v>5</v>
      </c>
      <c r="K11" s="381">
        <v>24</v>
      </c>
      <c r="L11" s="544">
        <f>K11*3</f>
        <v>72</v>
      </c>
      <c r="M11" s="492">
        <f>RANK(L11,$L$9:L30)</f>
        <v>1</v>
      </c>
      <c r="N11" s="228">
        <v>36</v>
      </c>
      <c r="O11" s="577">
        <f>N11*1.5</f>
        <v>54</v>
      </c>
      <c r="P11" s="489">
        <f>RANK(O11,$O$9:O30)</f>
        <v>3</v>
      </c>
      <c r="Q11" s="488">
        <f>(F11+I11+L11+O11)</f>
        <v>239.5</v>
      </c>
      <c r="R11" s="541">
        <f t="shared" si="0"/>
        <v>3</v>
      </c>
    </row>
    <row r="12" spans="1:18" ht="15.75" thickBot="1" x14ac:dyDescent="0.3">
      <c r="A12" s="661" t="s">
        <v>22</v>
      </c>
      <c r="B12" s="805" t="s">
        <v>12</v>
      </c>
      <c r="C12" s="802">
        <v>1996</v>
      </c>
      <c r="D12" s="649" t="s">
        <v>33</v>
      </c>
      <c r="E12" s="384">
        <v>40</v>
      </c>
      <c r="F12" s="537">
        <f>E12*1.5</f>
        <v>60</v>
      </c>
      <c r="G12" s="495">
        <f>RANK(F12,$F$9:F31)</f>
        <v>3</v>
      </c>
      <c r="H12" s="230">
        <v>8.9</v>
      </c>
      <c r="I12" s="558">
        <v>63</v>
      </c>
      <c r="J12" s="492">
        <f>RANK(I12,$I$9:I31)</f>
        <v>3</v>
      </c>
      <c r="K12" s="381">
        <v>20</v>
      </c>
      <c r="L12" s="544">
        <f>K12*3</f>
        <v>60</v>
      </c>
      <c r="M12" s="492">
        <f>RANK(L12,$L$9:L31)</f>
        <v>8</v>
      </c>
      <c r="N12" s="228">
        <v>37</v>
      </c>
      <c r="O12" s="577">
        <f>N12*1.5</f>
        <v>55.5</v>
      </c>
      <c r="P12" s="489">
        <f>RANK(O12,$O$9:O31)</f>
        <v>2</v>
      </c>
      <c r="Q12" s="488">
        <f>(F12+I12+L12+O12)</f>
        <v>238.5</v>
      </c>
      <c r="R12" s="541">
        <f t="shared" si="0"/>
        <v>4</v>
      </c>
    </row>
    <row r="13" spans="1:18" ht="15.75" thickBot="1" x14ac:dyDescent="0.3">
      <c r="A13" s="43" t="s">
        <v>98</v>
      </c>
      <c r="B13" s="46" t="s">
        <v>99</v>
      </c>
      <c r="C13" s="49">
        <v>1996</v>
      </c>
      <c r="D13" s="660" t="s">
        <v>33</v>
      </c>
      <c r="E13" s="384">
        <v>35</v>
      </c>
      <c r="F13" s="537">
        <f>E13*1.5</f>
        <v>52.5</v>
      </c>
      <c r="G13" s="495">
        <f>RANK(F13,$F$9:F32)</f>
        <v>6</v>
      </c>
      <c r="H13" s="230">
        <v>9</v>
      </c>
      <c r="I13" s="558">
        <v>65</v>
      </c>
      <c r="J13" s="492">
        <f>RANK(I13,$I$9:I32)</f>
        <v>1</v>
      </c>
      <c r="K13" s="381">
        <v>23</v>
      </c>
      <c r="L13" s="544">
        <f>K13*3</f>
        <v>69</v>
      </c>
      <c r="M13" s="492">
        <f>RANK(L13,$L$9:L32)</f>
        <v>2</v>
      </c>
      <c r="N13" s="642">
        <v>27</v>
      </c>
      <c r="O13" s="577">
        <f>N13*1.5</f>
        <v>40.5</v>
      </c>
      <c r="P13" s="489">
        <f>RANK(O13,$O$9:O32)</f>
        <v>9</v>
      </c>
      <c r="Q13" s="488">
        <f>(F13+I13+L13+O13)</f>
        <v>227</v>
      </c>
      <c r="R13" s="541">
        <f t="shared" si="0"/>
        <v>5</v>
      </c>
    </row>
    <row r="14" spans="1:18" ht="15.75" thickBot="1" x14ac:dyDescent="0.3">
      <c r="A14" s="42" t="s">
        <v>106</v>
      </c>
      <c r="B14" s="45" t="s">
        <v>11</v>
      </c>
      <c r="C14" s="48">
        <v>1998</v>
      </c>
      <c r="D14" s="648" t="s">
        <v>24</v>
      </c>
      <c r="E14" s="384">
        <v>39</v>
      </c>
      <c r="F14" s="537">
        <f>E14*1.5</f>
        <v>58.5</v>
      </c>
      <c r="G14" s="495">
        <f>RANK(F14,$F$9:F33)</f>
        <v>5</v>
      </c>
      <c r="H14" s="230">
        <v>7.4</v>
      </c>
      <c r="I14" s="558">
        <v>34</v>
      </c>
      <c r="J14" s="492">
        <f>RANK(I14,$I$9:I33)</f>
        <v>13</v>
      </c>
      <c r="K14" s="381">
        <v>23</v>
      </c>
      <c r="L14" s="544">
        <f>K14*3</f>
        <v>69</v>
      </c>
      <c r="M14" s="492">
        <f>RANK(L14,$L$9:L33)</f>
        <v>2</v>
      </c>
      <c r="N14" s="642">
        <v>30</v>
      </c>
      <c r="O14" s="577">
        <f>N14*1.5</f>
        <v>45</v>
      </c>
      <c r="P14" s="489">
        <f>RANK(O14,$O$9:O33)</f>
        <v>7</v>
      </c>
      <c r="Q14" s="488">
        <f>(F14+I14+L14+O14)</f>
        <v>206.5</v>
      </c>
      <c r="R14" s="541">
        <f t="shared" si="0"/>
        <v>6</v>
      </c>
    </row>
    <row r="15" spans="1:18" ht="15.75" thickBot="1" x14ac:dyDescent="0.3">
      <c r="A15" s="42" t="s">
        <v>100</v>
      </c>
      <c r="B15" s="69" t="s">
        <v>93</v>
      </c>
      <c r="C15" s="70">
        <v>1996</v>
      </c>
      <c r="D15" s="654" t="s">
        <v>101</v>
      </c>
      <c r="E15" s="384">
        <v>22</v>
      </c>
      <c r="F15" s="537">
        <f>E15*1.5</f>
        <v>33</v>
      </c>
      <c r="G15" s="495">
        <f>RANK(F15,$F$9:F34)</f>
        <v>12</v>
      </c>
      <c r="H15" s="230">
        <v>7.8</v>
      </c>
      <c r="I15" s="558">
        <v>41</v>
      </c>
      <c r="J15" s="492">
        <f>RANK(I15,$I$9:I34)</f>
        <v>8</v>
      </c>
      <c r="K15" s="381">
        <v>19</v>
      </c>
      <c r="L15" s="544">
        <f>K15*3</f>
        <v>57</v>
      </c>
      <c r="M15" s="492">
        <f>RANK(L15,$L$9:L34)</f>
        <v>10</v>
      </c>
      <c r="N15" s="228">
        <v>36</v>
      </c>
      <c r="O15" s="577">
        <f>N15*1.5</f>
        <v>54</v>
      </c>
      <c r="P15" s="489">
        <f>RANK(O15,$O$9:O34)</f>
        <v>3</v>
      </c>
      <c r="Q15" s="488">
        <f>(F15+I15+L15+O15)</f>
        <v>185</v>
      </c>
      <c r="R15" s="541">
        <f t="shared" si="0"/>
        <v>7</v>
      </c>
    </row>
    <row r="16" spans="1:18" ht="15.75" thickBot="1" x14ac:dyDescent="0.3">
      <c r="A16" s="661" t="s">
        <v>92</v>
      </c>
      <c r="B16" s="662" t="s">
        <v>93</v>
      </c>
      <c r="C16" s="663">
        <v>1997</v>
      </c>
      <c r="D16" s="664" t="s">
        <v>94</v>
      </c>
      <c r="E16" s="384">
        <v>29</v>
      </c>
      <c r="F16" s="537">
        <f>E16*1.5</f>
        <v>43.5</v>
      </c>
      <c r="G16" s="495">
        <f>RANK(F16,$F$9:F35)</f>
        <v>9</v>
      </c>
      <c r="H16" s="230">
        <v>7.5</v>
      </c>
      <c r="I16" s="558">
        <v>35</v>
      </c>
      <c r="J16" s="492">
        <f>RANK(I16,$I$9:I35)</f>
        <v>11</v>
      </c>
      <c r="K16" s="381">
        <v>20</v>
      </c>
      <c r="L16" s="544">
        <f>K16*3</f>
        <v>60</v>
      </c>
      <c r="M16" s="492">
        <f>RANK(L16,$L$9:L35)</f>
        <v>8</v>
      </c>
      <c r="N16" s="642">
        <v>26</v>
      </c>
      <c r="O16" s="577">
        <f>N16*1.5</f>
        <v>39</v>
      </c>
      <c r="P16" s="489">
        <f>RANK(O16,$O$9:O35)</f>
        <v>12</v>
      </c>
      <c r="Q16" s="488">
        <f>(F16+I16+L16+O16)</f>
        <v>177.5</v>
      </c>
      <c r="R16" s="541">
        <f t="shared" si="0"/>
        <v>8</v>
      </c>
    </row>
    <row r="17" spans="1:18" ht="15.75" thickBot="1" x14ac:dyDescent="0.3">
      <c r="A17" s="43" t="s">
        <v>96</v>
      </c>
      <c r="B17" s="46" t="s">
        <v>30</v>
      </c>
      <c r="C17" s="49">
        <v>1996</v>
      </c>
      <c r="D17" s="665" t="s">
        <v>94</v>
      </c>
      <c r="E17" s="384">
        <v>34</v>
      </c>
      <c r="F17" s="537">
        <f>E17*1.5</f>
        <v>51</v>
      </c>
      <c r="G17" s="495">
        <f>RANK(F17,$F$9:F36)</f>
        <v>7</v>
      </c>
      <c r="H17" s="230">
        <v>8</v>
      </c>
      <c r="I17" s="558">
        <v>45</v>
      </c>
      <c r="J17" s="492">
        <f>RANK(I17,$I$9:I36)</f>
        <v>8</v>
      </c>
      <c r="K17" s="381">
        <v>15</v>
      </c>
      <c r="L17" s="544">
        <f>K17*3</f>
        <v>45</v>
      </c>
      <c r="M17" s="492">
        <f>RANK(L17,$L$9:L36)</f>
        <v>13</v>
      </c>
      <c r="N17" s="642">
        <v>22</v>
      </c>
      <c r="O17" s="577">
        <f>N17*1.5</f>
        <v>33</v>
      </c>
      <c r="P17" s="489">
        <f>RANK(O17,$O$9:O36)</f>
        <v>19</v>
      </c>
      <c r="Q17" s="488">
        <f>(F17+I17+L17+O17)</f>
        <v>174</v>
      </c>
      <c r="R17" s="541">
        <f t="shared" si="0"/>
        <v>9</v>
      </c>
    </row>
    <row r="18" spans="1:18" ht="15.75" thickBot="1" x14ac:dyDescent="0.3">
      <c r="A18" s="56" t="s">
        <v>126</v>
      </c>
      <c r="B18" s="66" t="s">
        <v>127</v>
      </c>
      <c r="C18" s="48">
        <v>1998</v>
      </c>
      <c r="D18" s="646" t="s">
        <v>34</v>
      </c>
      <c r="E18" s="384">
        <v>21</v>
      </c>
      <c r="F18" s="537">
        <f>E18*1.5</f>
        <v>31.5</v>
      </c>
      <c r="G18" s="495">
        <f>RANK(F18,$F$9:F37)</f>
        <v>16</v>
      </c>
      <c r="H18" s="230">
        <v>6.9</v>
      </c>
      <c r="I18" s="558">
        <v>29</v>
      </c>
      <c r="J18" s="492">
        <f>RANK(I18,$I$9:I37)</f>
        <v>20</v>
      </c>
      <c r="K18" s="381">
        <v>21</v>
      </c>
      <c r="L18" s="544">
        <f>K18*3</f>
        <v>63</v>
      </c>
      <c r="M18" s="492">
        <f>RANK(L18,$L$9:L37)</f>
        <v>6</v>
      </c>
      <c r="N18" s="643">
        <v>33</v>
      </c>
      <c r="O18" s="577">
        <f>N18*1.5</f>
        <v>49.5</v>
      </c>
      <c r="P18" s="489">
        <f>RANK(O18,$O$9:O37)</f>
        <v>7</v>
      </c>
      <c r="Q18" s="488">
        <f>(F18+I18+L18+O18)</f>
        <v>173</v>
      </c>
      <c r="R18" s="541">
        <f t="shared" si="0"/>
        <v>10</v>
      </c>
    </row>
    <row r="19" spans="1:18" ht="15.75" thickBot="1" x14ac:dyDescent="0.3">
      <c r="A19" s="42" t="s">
        <v>104</v>
      </c>
      <c r="B19" s="69" t="s">
        <v>105</v>
      </c>
      <c r="C19" s="70">
        <v>1998</v>
      </c>
      <c r="D19" s="654" t="s">
        <v>101</v>
      </c>
      <c r="E19" s="384">
        <v>25</v>
      </c>
      <c r="F19" s="537">
        <f>E19*1.5</f>
        <v>37.5</v>
      </c>
      <c r="G19" s="495">
        <f>RANK(F19,$F$9:F38)</f>
        <v>10</v>
      </c>
      <c r="H19" s="230">
        <v>7.4</v>
      </c>
      <c r="I19" s="558">
        <v>34</v>
      </c>
      <c r="J19" s="492">
        <f>RANK(I19,$I$9:I38)</f>
        <v>15</v>
      </c>
      <c r="K19" s="381">
        <v>21</v>
      </c>
      <c r="L19" s="544">
        <f>K19*3</f>
        <v>63</v>
      </c>
      <c r="M19" s="492">
        <f>RANK(L19,$L$9:L38)</f>
        <v>6</v>
      </c>
      <c r="N19" s="228">
        <v>24</v>
      </c>
      <c r="O19" s="577">
        <f>N19*1.5</f>
        <v>36</v>
      </c>
      <c r="P19" s="489">
        <f>RANK(O19,$O$9:O38)</f>
        <v>15</v>
      </c>
      <c r="Q19" s="488">
        <f>(F19+I19+L19+O19)</f>
        <v>170.5</v>
      </c>
      <c r="R19" s="541">
        <f t="shared" si="0"/>
        <v>11</v>
      </c>
    </row>
    <row r="20" spans="1:18" ht="15.75" thickBot="1" x14ac:dyDescent="0.3">
      <c r="A20" s="661" t="s">
        <v>102</v>
      </c>
      <c r="B20" s="807" t="s">
        <v>31</v>
      </c>
      <c r="C20" s="809">
        <v>1998</v>
      </c>
      <c r="D20" s="671" t="s">
        <v>101</v>
      </c>
      <c r="E20" s="384">
        <v>22</v>
      </c>
      <c r="F20" s="537">
        <f>E20*1.5</f>
        <v>33</v>
      </c>
      <c r="G20" s="495">
        <f>RANK(F20,$F$9:F39)</f>
        <v>12</v>
      </c>
      <c r="H20" s="230">
        <v>7</v>
      </c>
      <c r="I20" s="558">
        <v>30</v>
      </c>
      <c r="J20" s="492">
        <f>RANK(I20,$I$9:I39)</f>
        <v>18</v>
      </c>
      <c r="K20" s="381">
        <v>16</v>
      </c>
      <c r="L20" s="544">
        <f>K20*3</f>
        <v>48</v>
      </c>
      <c r="M20" s="492">
        <f>RANK(L20,$L$9:L39)</f>
        <v>12</v>
      </c>
      <c r="N20" s="642">
        <v>29</v>
      </c>
      <c r="O20" s="577">
        <f>N20*1.5</f>
        <v>43.5</v>
      </c>
      <c r="P20" s="489">
        <f>RANK(O20,$O$9:O39)</f>
        <v>9</v>
      </c>
      <c r="Q20" s="488">
        <f>(F20+I20+L20+O20)</f>
        <v>154.5</v>
      </c>
      <c r="R20" s="541">
        <f t="shared" si="0"/>
        <v>12</v>
      </c>
    </row>
    <row r="21" spans="1:18" ht="15.75" thickBot="1" x14ac:dyDescent="0.3">
      <c r="A21" s="43" t="s">
        <v>103</v>
      </c>
      <c r="B21" s="666" t="s">
        <v>8</v>
      </c>
      <c r="C21" s="667">
        <v>1998</v>
      </c>
      <c r="D21" s="668" t="s">
        <v>101</v>
      </c>
      <c r="E21" s="384">
        <v>25</v>
      </c>
      <c r="F21" s="537">
        <f>E21*1.5</f>
        <v>37.5</v>
      </c>
      <c r="G21" s="495">
        <f>RANK(F21,$F$9:F40)</f>
        <v>10</v>
      </c>
      <c r="H21" s="230">
        <v>7.5</v>
      </c>
      <c r="I21" s="558">
        <v>35</v>
      </c>
      <c r="J21" s="492">
        <f>RANK(I21,$I$9:I40)</f>
        <v>11</v>
      </c>
      <c r="K21" s="381">
        <v>15</v>
      </c>
      <c r="L21" s="544">
        <f>K21*3</f>
        <v>45</v>
      </c>
      <c r="M21" s="492">
        <f>RANK(L21,$L$9:L40)</f>
        <v>13</v>
      </c>
      <c r="N21" s="228">
        <v>23</v>
      </c>
      <c r="O21" s="577">
        <f>N21*1.5</f>
        <v>34.5</v>
      </c>
      <c r="P21" s="489">
        <f>RANK(O21,$O$9:O40)</f>
        <v>17</v>
      </c>
      <c r="Q21" s="488">
        <f>(F21+I21+L21+O21)</f>
        <v>152</v>
      </c>
      <c r="R21" s="541">
        <f t="shared" si="0"/>
        <v>13</v>
      </c>
    </row>
    <row r="22" spans="1:18" ht="15.75" thickBot="1" x14ac:dyDescent="0.3">
      <c r="A22" s="56" t="s">
        <v>128</v>
      </c>
      <c r="B22" s="696" t="s">
        <v>9</v>
      </c>
      <c r="C22" s="703">
        <v>1999</v>
      </c>
      <c r="D22" s="646" t="s">
        <v>34</v>
      </c>
      <c r="E22" s="384">
        <v>22</v>
      </c>
      <c r="F22" s="537">
        <f>E22*1.5</f>
        <v>33</v>
      </c>
      <c r="G22" s="495">
        <f>RANK(F22,$F$9:F41)</f>
        <v>12</v>
      </c>
      <c r="H22" s="230">
        <v>7.5</v>
      </c>
      <c r="I22" s="558">
        <v>35</v>
      </c>
      <c r="J22" s="492">
        <f>RANK(I22,$I$9:I41)</f>
        <v>11</v>
      </c>
      <c r="K22" s="381">
        <v>14</v>
      </c>
      <c r="L22" s="544">
        <f>K22*3</f>
        <v>42</v>
      </c>
      <c r="M22" s="492">
        <f>RANK(L22,$L$9:L41)</f>
        <v>16</v>
      </c>
      <c r="N22" s="642">
        <v>25</v>
      </c>
      <c r="O22" s="577">
        <f>N22*1.5</f>
        <v>37.5</v>
      </c>
      <c r="P22" s="489">
        <f>RANK(O22,$O$9:O41)</f>
        <v>14</v>
      </c>
      <c r="Q22" s="488">
        <f>(F22+I22+L22+O22)</f>
        <v>147.5</v>
      </c>
      <c r="R22" s="541">
        <f t="shared" si="0"/>
        <v>14</v>
      </c>
    </row>
    <row r="23" spans="1:18" ht="15.75" thickBot="1" x14ac:dyDescent="0.3">
      <c r="A23" s="56" t="s">
        <v>90</v>
      </c>
      <c r="B23" s="696" t="s">
        <v>91</v>
      </c>
      <c r="C23" s="703">
        <v>1998</v>
      </c>
      <c r="D23" s="645" t="s">
        <v>34</v>
      </c>
      <c r="E23" s="384">
        <v>18</v>
      </c>
      <c r="F23" s="537">
        <f>E23*1.5</f>
        <v>27</v>
      </c>
      <c r="G23" s="495">
        <f>RANK(F23,$F$9:F42)</f>
        <v>20</v>
      </c>
      <c r="H23" s="230">
        <v>7.8</v>
      </c>
      <c r="I23" s="558">
        <v>41</v>
      </c>
      <c r="J23" s="492">
        <f>RANK(I23,$I$9:I42)</f>
        <v>9</v>
      </c>
      <c r="K23" s="381">
        <v>14</v>
      </c>
      <c r="L23" s="544">
        <f>K23*3</f>
        <v>42</v>
      </c>
      <c r="M23" s="492">
        <f>RANK(L23,$L$9:L42)</f>
        <v>16</v>
      </c>
      <c r="N23" s="642">
        <v>24</v>
      </c>
      <c r="O23" s="577">
        <f>N23*1.5</f>
        <v>36</v>
      </c>
      <c r="P23" s="489">
        <f>RANK(O23,$O$9:O42)</f>
        <v>15</v>
      </c>
      <c r="Q23" s="488">
        <f>(F23+I23+L23+O23)</f>
        <v>146</v>
      </c>
      <c r="R23" s="541">
        <f t="shared" si="0"/>
        <v>15</v>
      </c>
    </row>
    <row r="24" spans="1:18" ht="15.75" thickBot="1" x14ac:dyDescent="0.3">
      <c r="A24" s="250" t="s">
        <v>89</v>
      </c>
      <c r="B24" s="806" t="s">
        <v>93</v>
      </c>
      <c r="C24" s="808">
        <v>1998</v>
      </c>
      <c r="D24" s="810" t="s">
        <v>34</v>
      </c>
      <c r="E24" s="384">
        <v>22</v>
      </c>
      <c r="F24" s="537">
        <f>E24*1.5</f>
        <v>33</v>
      </c>
      <c r="G24" s="495">
        <f>RANK(F24,$F$9:F43)</f>
        <v>12</v>
      </c>
      <c r="H24" s="230">
        <v>7.1</v>
      </c>
      <c r="I24" s="558">
        <v>30</v>
      </c>
      <c r="J24" s="492">
        <f>RANK(I24,$I$9:I43)</f>
        <v>18</v>
      </c>
      <c r="K24" s="381">
        <v>15</v>
      </c>
      <c r="L24" s="544">
        <f>K24*3</f>
        <v>45</v>
      </c>
      <c r="M24" s="492">
        <f>RANK(L24,$L$9:L43)</f>
        <v>13</v>
      </c>
      <c r="N24" s="811">
        <v>23</v>
      </c>
      <c r="O24" s="577">
        <f>N24*1.5</f>
        <v>34.5</v>
      </c>
      <c r="P24" s="489">
        <f>RANK(O24,$O$9:O43)</f>
        <v>17</v>
      </c>
      <c r="Q24" s="488">
        <f>(F24+I24+L24+O24)</f>
        <v>142.5</v>
      </c>
      <c r="R24" s="541">
        <f t="shared" si="0"/>
        <v>16</v>
      </c>
    </row>
    <row r="25" spans="1:18" ht="15.75" thickBot="1" x14ac:dyDescent="0.3">
      <c r="A25" s="43" t="s">
        <v>97</v>
      </c>
      <c r="B25" s="46" t="s">
        <v>28</v>
      </c>
      <c r="C25" s="49">
        <v>1997</v>
      </c>
      <c r="D25" s="660" t="s">
        <v>94</v>
      </c>
      <c r="E25" s="384">
        <v>19</v>
      </c>
      <c r="F25" s="537">
        <f>E25*1.5</f>
        <v>28.5</v>
      </c>
      <c r="G25" s="495">
        <f>RANK(F25,$F$9:F44)</f>
        <v>18</v>
      </c>
      <c r="H25" s="230">
        <v>6.9</v>
      </c>
      <c r="I25" s="558">
        <v>29</v>
      </c>
      <c r="J25" s="492">
        <f>RANK(I25,$I$9:I44)</f>
        <v>20</v>
      </c>
      <c r="K25" s="381">
        <v>12</v>
      </c>
      <c r="L25" s="544">
        <f>K25*3</f>
        <v>36</v>
      </c>
      <c r="M25" s="492">
        <f>RANK(L25,$L$9:L44)</f>
        <v>20</v>
      </c>
      <c r="N25" s="636">
        <v>14</v>
      </c>
      <c r="O25" s="542">
        <f>N25*1.5</f>
        <v>21</v>
      </c>
      <c r="P25" s="489">
        <f>RANK(O25,$O$9:O44)</f>
        <v>20</v>
      </c>
      <c r="Q25" s="488">
        <f>(F25+I25+L25+O25)</f>
        <v>114.5</v>
      </c>
      <c r="R25" s="541">
        <f t="shared" si="0"/>
        <v>17</v>
      </c>
    </row>
    <row r="26" spans="1:18" ht="15.75" thickBot="1" x14ac:dyDescent="0.3">
      <c r="A26" s="42" t="s">
        <v>95</v>
      </c>
      <c r="B26" s="45" t="s">
        <v>10</v>
      </c>
      <c r="C26" s="48">
        <v>1996</v>
      </c>
      <c r="D26" s="647" t="s">
        <v>94</v>
      </c>
      <c r="E26" s="384">
        <v>20</v>
      </c>
      <c r="F26" s="537">
        <f>E26*1.5</f>
        <v>30</v>
      </c>
      <c r="G26" s="495">
        <f>RANK(F26,$F$9:F45)</f>
        <v>17</v>
      </c>
      <c r="H26" s="230">
        <v>7.4</v>
      </c>
      <c r="I26" s="558">
        <v>34</v>
      </c>
      <c r="J26" s="492">
        <f>RANK(I26,$I$9:I45)</f>
        <v>15</v>
      </c>
      <c r="K26" s="381">
        <v>12</v>
      </c>
      <c r="L26" s="544">
        <f>K26*3</f>
        <v>36</v>
      </c>
      <c r="M26" s="492">
        <f>RANK(L26,$L$9:L45)</f>
        <v>20</v>
      </c>
      <c r="N26" s="636">
        <v>9</v>
      </c>
      <c r="O26" s="542">
        <f>N26*1.5</f>
        <v>13.5</v>
      </c>
      <c r="P26" s="489">
        <f>RANK(O26,$O$9:O45)</f>
        <v>21</v>
      </c>
      <c r="Q26" s="488">
        <f>(F26+I26+L26+O26)</f>
        <v>113.5</v>
      </c>
      <c r="R26" s="541">
        <f t="shared" si="0"/>
        <v>18</v>
      </c>
    </row>
    <row r="27" spans="1:18" ht="15.75" thickBot="1" x14ac:dyDescent="0.3">
      <c r="A27" s="42"/>
      <c r="B27" s="45"/>
      <c r="C27" s="49"/>
      <c r="D27" s="647"/>
      <c r="E27" s="384"/>
      <c r="F27" s="537"/>
      <c r="G27" s="495" t="e">
        <f>RANK(F27,$F$9:F46)</f>
        <v>#N/A</v>
      </c>
      <c r="H27" s="230"/>
      <c r="I27" s="558"/>
      <c r="J27" s="492" t="e">
        <f>RANK(I27,$I$9:I46)</f>
        <v>#N/A</v>
      </c>
      <c r="K27" s="381"/>
      <c r="L27" s="544"/>
      <c r="M27" s="492" t="e">
        <f>RANK(L27,$L$9:L46)</f>
        <v>#N/A</v>
      </c>
      <c r="N27" s="812"/>
      <c r="O27" s="542"/>
      <c r="P27" s="489" t="e">
        <f>RANK(O27,$O$9:O46)</f>
        <v>#N/A</v>
      </c>
      <c r="Q27" s="488">
        <f>(F27+I27+L27+O27)</f>
        <v>0</v>
      </c>
      <c r="R27" s="541"/>
    </row>
    <row r="28" spans="1:18" ht="15.75" thickBot="1" x14ac:dyDescent="0.3">
      <c r="A28" s="661"/>
      <c r="B28" s="662"/>
      <c r="C28" s="663"/>
      <c r="D28" s="62"/>
      <c r="E28" s="384"/>
      <c r="F28" s="537"/>
      <c r="G28" s="495"/>
      <c r="H28" s="231"/>
      <c r="I28" s="558"/>
      <c r="J28" s="492"/>
      <c r="K28" s="381"/>
      <c r="L28" s="544"/>
      <c r="M28" s="492"/>
      <c r="N28" s="567"/>
      <c r="O28" s="542"/>
      <c r="P28" s="489"/>
      <c r="Q28" s="488">
        <f t="shared" ref="Q9:Q40" si="1">(F28+I28+L28+O28)</f>
        <v>0</v>
      </c>
      <c r="R28" s="541"/>
    </row>
    <row r="29" spans="1:18" ht="15.75" thickBot="1" x14ac:dyDescent="0.3">
      <c r="A29" s="672"/>
      <c r="B29" s="673"/>
      <c r="C29" s="47"/>
      <c r="D29" s="674"/>
      <c r="E29" s="384"/>
      <c r="F29" s="537"/>
      <c r="G29" s="495"/>
      <c r="H29" s="231"/>
      <c r="I29" s="558"/>
      <c r="J29" s="492"/>
      <c r="K29" s="381"/>
      <c r="L29" s="544"/>
      <c r="M29" s="492"/>
      <c r="N29" s="576"/>
      <c r="O29" s="542"/>
      <c r="P29" s="489"/>
      <c r="Q29" s="488">
        <f t="shared" si="1"/>
        <v>0</v>
      </c>
      <c r="R29" s="541"/>
    </row>
    <row r="30" spans="1:18" ht="15.75" thickBot="1" x14ac:dyDescent="0.3">
      <c r="A30" s="42"/>
      <c r="B30" s="45"/>
      <c r="C30" s="48"/>
      <c r="D30" s="63"/>
      <c r="E30" s="384"/>
      <c r="F30" s="537"/>
      <c r="G30" s="495"/>
      <c r="H30" s="231"/>
      <c r="I30" s="558"/>
      <c r="J30" s="492"/>
      <c r="K30" s="381"/>
      <c r="L30" s="544"/>
      <c r="M30" s="492"/>
      <c r="N30" s="574"/>
      <c r="O30" s="542"/>
      <c r="P30" s="489"/>
      <c r="Q30" s="488">
        <f t="shared" si="1"/>
        <v>0</v>
      </c>
      <c r="R30" s="541"/>
    </row>
    <row r="31" spans="1:18" ht="15.75" thickBot="1" x14ac:dyDescent="0.3">
      <c r="A31" s="42"/>
      <c r="B31" s="45"/>
      <c r="C31" s="48"/>
      <c r="D31" s="63"/>
      <c r="E31" s="384"/>
      <c r="F31" s="537"/>
      <c r="G31" s="495"/>
      <c r="H31" s="231"/>
      <c r="I31" s="558"/>
      <c r="J31" s="492"/>
      <c r="K31" s="381"/>
      <c r="L31" s="544"/>
      <c r="M31" s="492"/>
      <c r="N31" s="576"/>
      <c r="O31" s="542"/>
      <c r="P31" s="489"/>
      <c r="Q31" s="488">
        <f t="shared" si="1"/>
        <v>0</v>
      </c>
      <c r="R31" s="541"/>
    </row>
    <row r="32" spans="1:18" ht="15.75" thickBot="1" x14ac:dyDescent="0.3">
      <c r="A32" s="661"/>
      <c r="B32" s="662"/>
      <c r="C32" s="663"/>
      <c r="D32" s="64"/>
      <c r="E32" s="384"/>
      <c r="F32" s="537"/>
      <c r="G32" s="495"/>
      <c r="H32" s="231"/>
      <c r="I32" s="573"/>
      <c r="J32" s="492"/>
      <c r="K32" s="381"/>
      <c r="L32" s="544"/>
      <c r="M32" s="492"/>
      <c r="N32" s="559"/>
      <c r="O32" s="542"/>
      <c r="P32" s="489"/>
      <c r="Q32" s="488">
        <f t="shared" si="1"/>
        <v>0</v>
      </c>
      <c r="R32" s="541"/>
    </row>
    <row r="33" spans="1:18" ht="15.75" thickBot="1" x14ac:dyDescent="0.3">
      <c r="A33" s="677" t="s">
        <v>107</v>
      </c>
      <c r="B33" s="678" t="s">
        <v>26</v>
      </c>
      <c r="C33" s="679">
        <v>1998</v>
      </c>
      <c r="D33" s="680" t="s">
        <v>24</v>
      </c>
      <c r="E33" s="407">
        <v>33</v>
      </c>
      <c r="F33" s="537">
        <v>49.5</v>
      </c>
      <c r="G33" s="495"/>
      <c r="H33" s="230">
        <v>8.1999999999999993</v>
      </c>
      <c r="I33" s="558">
        <v>49</v>
      </c>
      <c r="J33" s="492"/>
      <c r="K33" s="381">
        <v>17</v>
      </c>
      <c r="L33" s="544">
        <f t="shared" ref="L33:L35" si="2">K33*3</f>
        <v>51</v>
      </c>
      <c r="M33" s="575"/>
      <c r="N33" s="640">
        <v>26</v>
      </c>
      <c r="O33" s="542">
        <f t="shared" ref="O33:O35" si="3">N33*1.5</f>
        <v>39</v>
      </c>
      <c r="P33" s="489"/>
      <c r="Q33" s="488">
        <f t="shared" ref="Q33:Q35" si="4">(F33+I33+L33+O33)</f>
        <v>188.5</v>
      </c>
      <c r="R33" s="541"/>
    </row>
    <row r="34" spans="1:18" ht="15.75" thickBot="1" x14ac:dyDescent="0.3">
      <c r="A34" s="681" t="s">
        <v>108</v>
      </c>
      <c r="B34" s="682" t="s">
        <v>11</v>
      </c>
      <c r="C34" s="683">
        <v>1997</v>
      </c>
      <c r="D34" s="685" t="s">
        <v>24</v>
      </c>
      <c r="E34" s="407">
        <v>19</v>
      </c>
      <c r="F34" s="537">
        <v>28.5</v>
      </c>
      <c r="G34" s="495"/>
      <c r="H34" s="230">
        <v>7.5</v>
      </c>
      <c r="I34" s="558">
        <v>35</v>
      </c>
      <c r="J34" s="492"/>
      <c r="K34" s="381">
        <v>14</v>
      </c>
      <c r="L34" s="544">
        <f t="shared" si="2"/>
        <v>42</v>
      </c>
      <c r="M34" s="492"/>
      <c r="N34" s="637">
        <v>27</v>
      </c>
      <c r="O34" s="542">
        <f t="shared" si="3"/>
        <v>40.5</v>
      </c>
      <c r="P34" s="489"/>
      <c r="Q34" s="488">
        <f t="shared" si="4"/>
        <v>146</v>
      </c>
      <c r="R34" s="541"/>
    </row>
    <row r="35" spans="1:18" ht="15.75" thickBot="1" x14ac:dyDescent="0.3">
      <c r="A35" s="681" t="s">
        <v>109</v>
      </c>
      <c r="B35" s="682" t="s">
        <v>29</v>
      </c>
      <c r="C35" s="683">
        <v>1998</v>
      </c>
      <c r="D35" s="689" t="s">
        <v>24</v>
      </c>
      <c r="E35" s="407">
        <v>18</v>
      </c>
      <c r="F35" s="537">
        <v>27</v>
      </c>
      <c r="G35" s="495"/>
      <c r="H35" s="230">
        <v>8.1</v>
      </c>
      <c r="I35" s="558">
        <v>47</v>
      </c>
      <c r="J35" s="492"/>
      <c r="K35" s="381">
        <v>14</v>
      </c>
      <c r="L35" s="544">
        <f t="shared" si="2"/>
        <v>42</v>
      </c>
      <c r="M35" s="492"/>
      <c r="N35" s="636">
        <v>35</v>
      </c>
      <c r="O35" s="542">
        <f t="shared" si="3"/>
        <v>52.5</v>
      </c>
      <c r="P35" s="489"/>
      <c r="Q35" s="488">
        <f t="shared" si="4"/>
        <v>168.5</v>
      </c>
      <c r="R35" s="541"/>
    </row>
    <row r="36" spans="1:18" ht="15.75" thickBot="1" x14ac:dyDescent="0.3">
      <c r="A36" s="800"/>
      <c r="B36" s="801"/>
      <c r="C36" s="802"/>
      <c r="D36" s="62"/>
      <c r="E36" s="384"/>
      <c r="F36" s="537"/>
      <c r="G36" s="495"/>
      <c r="H36" s="231"/>
      <c r="I36" s="558"/>
      <c r="J36" s="492"/>
      <c r="K36" s="381"/>
      <c r="L36" s="544"/>
      <c r="M36" s="575"/>
      <c r="N36" s="557"/>
      <c r="O36" s="542"/>
      <c r="P36" s="489"/>
      <c r="Q36" s="500">
        <f t="shared" si="1"/>
        <v>0</v>
      </c>
      <c r="R36" s="541"/>
    </row>
    <row r="37" spans="1:18" ht="15.75" thickBot="1" x14ac:dyDescent="0.3">
      <c r="A37" s="677"/>
      <c r="B37" s="678"/>
      <c r="C37" s="679"/>
      <c r="D37" s="680"/>
      <c r="E37" s="407"/>
      <c r="F37" s="537"/>
      <c r="G37" s="495"/>
      <c r="H37" s="231"/>
      <c r="I37" s="558"/>
      <c r="J37" s="492"/>
      <c r="K37" s="381"/>
      <c r="L37" s="544"/>
      <c r="M37" s="575"/>
      <c r="N37" s="557"/>
      <c r="O37" s="542"/>
      <c r="P37" s="489"/>
      <c r="Q37" s="488"/>
      <c r="R37" s="541"/>
    </row>
    <row r="38" spans="1:18" ht="15.75" thickBot="1" x14ac:dyDescent="0.3">
      <c r="A38" s="681"/>
      <c r="B38" s="682"/>
      <c r="C38" s="683"/>
      <c r="D38" s="685"/>
      <c r="E38" s="407"/>
      <c r="F38" s="537"/>
      <c r="G38" s="495"/>
      <c r="H38" s="231"/>
      <c r="I38" s="558"/>
      <c r="J38" s="492"/>
      <c r="K38" s="381"/>
      <c r="L38" s="544"/>
      <c r="M38" s="492"/>
      <c r="N38" s="557"/>
      <c r="O38" s="542"/>
      <c r="P38" s="489"/>
      <c r="Q38" s="488"/>
      <c r="R38" s="541"/>
    </row>
    <row r="39" spans="1:18" ht="15.75" thickBot="1" x14ac:dyDescent="0.3">
      <c r="A39" s="686"/>
      <c r="B39" s="687"/>
      <c r="C39" s="688"/>
      <c r="D39" s="689"/>
      <c r="E39" s="407"/>
      <c r="F39" s="537"/>
      <c r="G39" s="495"/>
      <c r="H39" s="231"/>
      <c r="I39" s="558"/>
      <c r="J39" s="492"/>
      <c r="K39" s="381"/>
      <c r="L39" s="544"/>
      <c r="M39" s="492"/>
      <c r="N39" s="567"/>
      <c r="O39" s="542"/>
      <c r="P39" s="489"/>
      <c r="Q39" s="488"/>
      <c r="R39" s="541"/>
    </row>
    <row r="40" spans="1:18" ht="15.75" thickBot="1" x14ac:dyDescent="0.3">
      <c r="A40" s="677"/>
      <c r="B40" s="678"/>
      <c r="C40" s="679"/>
      <c r="D40" s="691"/>
      <c r="E40" s="407"/>
      <c r="F40" s="537"/>
      <c r="G40" s="495"/>
      <c r="H40" s="231"/>
      <c r="I40" s="558"/>
      <c r="J40" s="492"/>
      <c r="K40" s="381"/>
      <c r="L40" s="544"/>
      <c r="M40" s="492"/>
      <c r="N40" s="574"/>
      <c r="O40" s="542"/>
      <c r="P40" s="489"/>
      <c r="Q40" s="488">
        <f t="shared" si="1"/>
        <v>0</v>
      </c>
      <c r="R40" s="541"/>
    </row>
    <row r="41" spans="1:18" ht="15.75" thickBot="1" x14ac:dyDescent="0.3">
      <c r="A41" s="677"/>
      <c r="B41" s="678"/>
      <c r="C41" s="679"/>
      <c r="D41" s="689"/>
      <c r="E41" s="407"/>
      <c r="F41" s="537"/>
      <c r="G41" s="495"/>
      <c r="H41" s="231"/>
      <c r="I41" s="573"/>
      <c r="J41" s="492"/>
      <c r="K41" s="381"/>
      <c r="L41" s="544"/>
      <c r="M41" s="492"/>
      <c r="N41" s="561"/>
      <c r="O41" s="542"/>
      <c r="P41" s="489"/>
      <c r="Q41" s="488">
        <f t="shared" ref="Q41:Q65" si="5">(F41+I41+L41+O41)</f>
        <v>0</v>
      </c>
      <c r="R41" s="541"/>
    </row>
    <row r="42" spans="1:18" ht="15.75" thickBot="1" x14ac:dyDescent="0.3">
      <c r="A42" s="572"/>
      <c r="B42" s="571"/>
      <c r="C42" s="53"/>
      <c r="D42" s="570"/>
      <c r="E42" s="407"/>
      <c r="F42" s="537"/>
      <c r="G42" s="495"/>
      <c r="H42" s="231"/>
      <c r="I42" s="558"/>
      <c r="J42" s="492"/>
      <c r="K42" s="381"/>
      <c r="L42" s="544"/>
      <c r="M42" s="492"/>
      <c r="N42" s="569"/>
      <c r="O42" s="542"/>
      <c r="P42" s="489"/>
      <c r="Q42" s="488">
        <f t="shared" si="5"/>
        <v>0</v>
      </c>
      <c r="R42" s="541"/>
    </row>
    <row r="43" spans="1:18" ht="15.75" thickBot="1" x14ac:dyDescent="0.3">
      <c r="A43" s="365"/>
      <c r="B43" s="564"/>
      <c r="C43" s="310"/>
      <c r="D43" s="395"/>
      <c r="E43" s="384"/>
      <c r="F43" s="537"/>
      <c r="G43" s="495"/>
      <c r="H43" s="231"/>
      <c r="I43" s="558"/>
      <c r="J43" s="492"/>
      <c r="K43" s="381"/>
      <c r="L43" s="544"/>
      <c r="M43" s="492"/>
      <c r="N43" s="548"/>
      <c r="O43" s="542"/>
      <c r="P43" s="489"/>
      <c r="Q43" s="488">
        <f t="shared" si="5"/>
        <v>0</v>
      </c>
      <c r="R43" s="541"/>
    </row>
    <row r="44" spans="1:18" ht="15.75" thickBot="1" x14ac:dyDescent="0.3">
      <c r="A44" s="56"/>
      <c r="B44" s="57"/>
      <c r="C44" s="53"/>
      <c r="D44" s="65"/>
      <c r="E44" s="404"/>
      <c r="F44" s="537"/>
      <c r="G44" s="495"/>
      <c r="H44" s="244"/>
      <c r="I44" s="563"/>
      <c r="J44" s="492"/>
      <c r="K44" s="402"/>
      <c r="L44" s="544"/>
      <c r="M44" s="492"/>
      <c r="N44" s="568"/>
      <c r="O44" s="542"/>
      <c r="P44" s="489"/>
      <c r="Q44" s="488">
        <f t="shared" si="5"/>
        <v>0</v>
      </c>
      <c r="R44" s="541"/>
    </row>
    <row r="45" spans="1:18" ht="15.75" thickBot="1" x14ac:dyDescent="0.3">
      <c r="A45" s="371"/>
      <c r="B45" s="370"/>
      <c r="C45" s="369"/>
      <c r="D45" s="385"/>
      <c r="E45" s="389"/>
      <c r="F45" s="537"/>
      <c r="G45" s="495"/>
      <c r="H45" s="236"/>
      <c r="I45" s="562"/>
      <c r="J45" s="492"/>
      <c r="K45" s="387"/>
      <c r="L45" s="544"/>
      <c r="M45" s="492"/>
      <c r="N45" s="557"/>
      <c r="O45" s="542"/>
      <c r="P45" s="489"/>
      <c r="Q45" s="488">
        <f t="shared" si="5"/>
        <v>0</v>
      </c>
      <c r="R45" s="541"/>
    </row>
    <row r="46" spans="1:18" ht="15.75" thickBot="1" x14ac:dyDescent="0.3">
      <c r="A46" s="365"/>
      <c r="B46" s="364"/>
      <c r="C46" s="310"/>
      <c r="D46" s="61"/>
      <c r="E46" s="384"/>
      <c r="F46" s="537"/>
      <c r="G46" s="495"/>
      <c r="H46" s="231"/>
      <c r="I46" s="558"/>
      <c r="J46" s="492"/>
      <c r="K46" s="381"/>
      <c r="L46" s="544"/>
      <c r="M46" s="492"/>
      <c r="N46" s="557"/>
      <c r="O46" s="542"/>
      <c r="P46" s="489"/>
      <c r="Q46" s="488">
        <f t="shared" si="5"/>
        <v>0</v>
      </c>
      <c r="R46" s="541"/>
    </row>
    <row r="47" spans="1:18" ht="15.75" thickBot="1" x14ac:dyDescent="0.3">
      <c r="A47" s="56"/>
      <c r="B47" s="66"/>
      <c r="C47" s="53"/>
      <c r="D47" s="61"/>
      <c r="E47" s="384"/>
      <c r="F47" s="537"/>
      <c r="G47" s="495"/>
      <c r="H47" s="231"/>
      <c r="I47" s="558"/>
      <c r="J47" s="492"/>
      <c r="K47" s="381"/>
      <c r="L47" s="544"/>
      <c r="M47" s="492"/>
      <c r="N47" s="567"/>
      <c r="O47" s="542"/>
      <c r="P47" s="489"/>
      <c r="Q47" s="488">
        <f t="shared" si="5"/>
        <v>0</v>
      </c>
      <c r="R47" s="541"/>
    </row>
    <row r="48" spans="1:18" ht="15.75" thickBot="1" x14ac:dyDescent="0.3">
      <c r="A48" s="365"/>
      <c r="B48" s="364"/>
      <c r="C48" s="310"/>
      <c r="D48" s="395"/>
      <c r="E48" s="375"/>
      <c r="F48" s="537"/>
      <c r="G48" s="495"/>
      <c r="H48" s="219"/>
      <c r="I48" s="556"/>
      <c r="J48" s="492"/>
      <c r="K48" s="373"/>
      <c r="L48" s="544"/>
      <c r="M48" s="492"/>
      <c r="N48" s="555"/>
      <c r="O48" s="542"/>
      <c r="P48" s="489"/>
      <c r="Q48" s="488">
        <f t="shared" si="5"/>
        <v>0</v>
      </c>
      <c r="R48" s="541"/>
    </row>
    <row r="49" spans="1:19" ht="15.75" thickBot="1" x14ac:dyDescent="0.3">
      <c r="A49" s="44"/>
      <c r="B49" s="566"/>
      <c r="C49" s="54"/>
      <c r="D49" s="405"/>
      <c r="E49" s="407"/>
      <c r="F49" s="537"/>
      <c r="G49" s="495"/>
      <c r="H49" s="231"/>
      <c r="I49" s="558"/>
      <c r="J49" s="492"/>
      <c r="K49" s="381"/>
      <c r="L49" s="544"/>
      <c r="M49" s="492"/>
      <c r="N49" s="543"/>
      <c r="O49" s="542"/>
      <c r="P49" s="489"/>
      <c r="Q49" s="488">
        <f t="shared" si="5"/>
        <v>0</v>
      </c>
      <c r="R49" s="541"/>
    </row>
    <row r="50" spans="1:19" ht="15.75" thickBot="1" x14ac:dyDescent="0.3">
      <c r="A50" s="365"/>
      <c r="B50" s="564"/>
      <c r="C50" s="310"/>
      <c r="D50" s="395"/>
      <c r="E50" s="384"/>
      <c r="F50" s="537"/>
      <c r="G50" s="495"/>
      <c r="H50" s="231"/>
      <c r="I50" s="558"/>
      <c r="J50" s="492"/>
      <c r="K50" s="381"/>
      <c r="L50" s="544"/>
      <c r="M50" s="492"/>
      <c r="N50" s="548"/>
      <c r="O50" s="542"/>
      <c r="P50" s="489"/>
      <c r="Q50" s="488">
        <f t="shared" si="5"/>
        <v>0</v>
      </c>
      <c r="R50" s="541"/>
      <c r="S50" s="565"/>
    </row>
    <row r="51" spans="1:19" ht="15.75" thickBot="1" x14ac:dyDescent="0.3">
      <c r="A51" s="56"/>
      <c r="B51" s="57"/>
      <c r="C51" s="53"/>
      <c r="D51" s="65"/>
      <c r="E51" s="384"/>
      <c r="F51" s="537"/>
      <c r="G51" s="495"/>
      <c r="H51" s="231"/>
      <c r="I51" s="558"/>
      <c r="J51" s="492"/>
      <c r="K51" s="381"/>
      <c r="L51" s="544"/>
      <c r="M51" s="492"/>
      <c r="N51" s="543"/>
      <c r="O51" s="542"/>
      <c r="P51" s="489"/>
      <c r="Q51" s="488">
        <f t="shared" si="5"/>
        <v>0</v>
      </c>
      <c r="R51" s="541"/>
    </row>
    <row r="52" spans="1:19" ht="15.75" thickBot="1" x14ac:dyDescent="0.3">
      <c r="A52" s="365"/>
      <c r="B52" s="564"/>
      <c r="C52" s="310"/>
      <c r="D52" s="395"/>
      <c r="E52" s="404"/>
      <c r="F52" s="537"/>
      <c r="G52" s="495"/>
      <c r="H52" s="244"/>
      <c r="I52" s="563"/>
      <c r="J52" s="492"/>
      <c r="K52" s="402"/>
      <c r="L52" s="544"/>
      <c r="M52" s="492"/>
      <c r="N52" s="533"/>
      <c r="O52" s="542"/>
      <c r="P52" s="489"/>
      <c r="Q52" s="500">
        <f t="shared" si="5"/>
        <v>0</v>
      </c>
      <c r="R52" s="541"/>
    </row>
    <row r="53" spans="1:19" ht="15.75" thickBot="1" x14ac:dyDescent="0.3">
      <c r="A53" s="371"/>
      <c r="B53" s="370"/>
      <c r="C53" s="369"/>
      <c r="D53" s="385"/>
      <c r="E53" s="389"/>
      <c r="F53" s="537"/>
      <c r="G53" s="495"/>
      <c r="H53" s="236"/>
      <c r="I53" s="562"/>
      <c r="J53" s="492"/>
      <c r="K53" s="387"/>
      <c r="L53" s="544"/>
      <c r="M53" s="492"/>
      <c r="N53" s="561"/>
      <c r="O53" s="542"/>
      <c r="P53" s="489"/>
      <c r="Q53" s="488">
        <f t="shared" si="5"/>
        <v>0</v>
      </c>
      <c r="R53" s="541"/>
    </row>
    <row r="54" spans="1:19" ht="15.75" thickBot="1" x14ac:dyDescent="0.3">
      <c r="A54" s="365"/>
      <c r="B54" s="547"/>
      <c r="C54" s="546"/>
      <c r="D54" s="560"/>
      <c r="E54" s="384"/>
      <c r="F54" s="537"/>
      <c r="G54" s="495"/>
      <c r="H54" s="231"/>
      <c r="I54" s="558"/>
      <c r="J54" s="492"/>
      <c r="K54" s="381"/>
      <c r="L54" s="544"/>
      <c r="M54" s="492"/>
      <c r="N54" s="559"/>
      <c r="O54" s="542"/>
      <c r="P54" s="489"/>
      <c r="Q54" s="488">
        <f t="shared" si="5"/>
        <v>0</v>
      </c>
      <c r="R54" s="541"/>
    </row>
    <row r="55" spans="1:19" ht="15.75" thickBot="1" x14ac:dyDescent="0.3">
      <c r="A55" s="365"/>
      <c r="B55" s="364"/>
      <c r="C55" s="310"/>
      <c r="D55" s="385"/>
      <c r="E55" s="384"/>
      <c r="F55" s="537"/>
      <c r="G55" s="495"/>
      <c r="H55" s="231"/>
      <c r="I55" s="558"/>
      <c r="J55" s="492"/>
      <c r="K55" s="381"/>
      <c r="L55" s="544"/>
      <c r="M55" s="492"/>
      <c r="N55" s="557"/>
      <c r="O55" s="542"/>
      <c r="P55" s="489"/>
      <c r="Q55" s="488">
        <f t="shared" si="5"/>
        <v>0</v>
      </c>
      <c r="R55" s="541"/>
      <c r="S55" s="341"/>
    </row>
    <row r="56" spans="1:19" ht="15.75" thickBot="1" x14ac:dyDescent="0.3">
      <c r="A56" s="365"/>
      <c r="B56" s="364"/>
      <c r="C56" s="310"/>
      <c r="D56" s="395"/>
      <c r="E56" s="375"/>
      <c r="F56" s="537"/>
      <c r="G56" s="495"/>
      <c r="H56" s="219"/>
      <c r="I56" s="556"/>
      <c r="J56" s="492"/>
      <c r="K56" s="373"/>
      <c r="L56" s="544"/>
      <c r="M56" s="492"/>
      <c r="N56" s="555"/>
      <c r="O56" s="542"/>
      <c r="P56" s="489"/>
      <c r="Q56" s="488">
        <f t="shared" si="5"/>
        <v>0</v>
      </c>
      <c r="R56" s="541"/>
    </row>
    <row r="57" spans="1:19" ht="15.75" thickBot="1" x14ac:dyDescent="0.3">
      <c r="A57" s="365"/>
      <c r="B57" s="364"/>
      <c r="C57" s="310"/>
      <c r="D57" s="395"/>
      <c r="E57" s="384"/>
      <c r="F57" s="537"/>
      <c r="G57" s="495"/>
      <c r="H57" s="232"/>
      <c r="I57" s="545"/>
      <c r="J57" s="492"/>
      <c r="K57" s="384"/>
      <c r="L57" s="544"/>
      <c r="M57" s="492"/>
      <c r="N57" s="548"/>
      <c r="O57" s="542"/>
      <c r="P57" s="489"/>
      <c r="Q57" s="500">
        <f t="shared" si="5"/>
        <v>0</v>
      </c>
      <c r="R57" s="541"/>
    </row>
    <row r="58" spans="1:19" ht="15.75" thickBot="1" x14ac:dyDescent="0.3">
      <c r="A58" s="554"/>
      <c r="B58" s="553"/>
      <c r="C58" s="552"/>
      <c r="D58" s="395"/>
      <c r="E58" s="407"/>
      <c r="F58" s="537"/>
      <c r="G58" s="495"/>
      <c r="H58" s="232"/>
      <c r="I58" s="545"/>
      <c r="J58" s="492"/>
      <c r="K58" s="384"/>
      <c r="L58" s="544"/>
      <c r="M58" s="492"/>
      <c r="N58" s="543"/>
      <c r="O58" s="542"/>
      <c r="P58" s="489"/>
      <c r="Q58" s="488">
        <f t="shared" si="5"/>
        <v>0</v>
      </c>
      <c r="R58" s="541"/>
    </row>
    <row r="59" spans="1:19" ht="15.75" thickBot="1" x14ac:dyDescent="0.3">
      <c r="A59" s="365"/>
      <c r="B59" s="547"/>
      <c r="C59" s="546"/>
      <c r="D59" s="422"/>
      <c r="E59" s="407"/>
      <c r="F59" s="537"/>
      <c r="G59" s="495"/>
      <c r="H59" s="232"/>
      <c r="I59" s="545"/>
      <c r="J59" s="492"/>
      <c r="K59" s="384"/>
      <c r="L59" s="544"/>
      <c r="M59" s="492"/>
      <c r="N59" s="543"/>
      <c r="O59" s="542"/>
      <c r="P59" s="489"/>
      <c r="Q59" s="488">
        <f t="shared" si="5"/>
        <v>0</v>
      </c>
      <c r="R59" s="541"/>
    </row>
    <row r="60" spans="1:19" ht="15.75" thickBot="1" x14ac:dyDescent="0.3">
      <c r="A60" s="56"/>
      <c r="B60" s="66"/>
      <c r="C60" s="310"/>
      <c r="D60" s="60"/>
      <c r="E60" s="384"/>
      <c r="F60" s="537"/>
      <c r="G60" s="495"/>
      <c r="H60" s="232"/>
      <c r="I60" s="545"/>
      <c r="J60" s="492"/>
      <c r="K60" s="384"/>
      <c r="L60" s="544"/>
      <c r="M60" s="492"/>
      <c r="N60" s="543"/>
      <c r="O60" s="542"/>
      <c r="P60" s="489"/>
      <c r="Q60" s="488">
        <f t="shared" si="5"/>
        <v>0</v>
      </c>
      <c r="R60" s="541"/>
    </row>
    <row r="61" spans="1:19" ht="15.75" thickBot="1" x14ac:dyDescent="0.3">
      <c r="A61" s="365"/>
      <c r="B61" s="364"/>
      <c r="C61" s="310"/>
      <c r="D61" s="395"/>
      <c r="E61" s="384"/>
      <c r="F61" s="537"/>
      <c r="G61" s="495"/>
      <c r="H61" s="232"/>
      <c r="I61" s="545"/>
      <c r="J61" s="492"/>
      <c r="K61" s="384"/>
      <c r="L61" s="544"/>
      <c r="M61" s="492"/>
      <c r="N61" s="548"/>
      <c r="O61" s="542"/>
      <c r="P61" s="489"/>
      <c r="Q61" s="488">
        <f t="shared" si="5"/>
        <v>0</v>
      </c>
      <c r="R61" s="541"/>
    </row>
    <row r="62" spans="1:19" ht="15.75" thickBot="1" x14ac:dyDescent="0.3">
      <c r="A62" s="551"/>
      <c r="B62" s="550"/>
      <c r="C62" s="369"/>
      <c r="D62" s="549"/>
      <c r="E62" s="384"/>
      <c r="F62" s="537"/>
      <c r="G62" s="495"/>
      <c r="H62" s="232"/>
      <c r="I62" s="545"/>
      <c r="J62" s="492"/>
      <c r="K62" s="384"/>
      <c r="L62" s="544"/>
      <c r="M62" s="492"/>
      <c r="N62" s="548"/>
      <c r="O62" s="542"/>
      <c r="P62" s="489"/>
      <c r="Q62" s="488">
        <f t="shared" si="5"/>
        <v>0</v>
      </c>
      <c r="R62" s="541"/>
    </row>
    <row r="63" spans="1:19" ht="15.75" thickBot="1" x14ac:dyDescent="0.3">
      <c r="A63" s="365"/>
      <c r="B63" s="364"/>
      <c r="C63" s="310"/>
      <c r="D63" s="395"/>
      <c r="E63" s="384"/>
      <c r="F63" s="537"/>
      <c r="G63" s="495"/>
      <c r="H63" s="232"/>
      <c r="I63" s="545"/>
      <c r="J63" s="492"/>
      <c r="K63" s="384"/>
      <c r="L63" s="544"/>
      <c r="M63" s="492"/>
      <c r="N63" s="548"/>
      <c r="O63" s="542"/>
      <c r="P63" s="489"/>
      <c r="Q63" s="488">
        <f t="shared" si="5"/>
        <v>0</v>
      </c>
      <c r="R63" s="541"/>
    </row>
    <row r="64" spans="1:19" ht="15.75" thickBot="1" x14ac:dyDescent="0.3">
      <c r="A64" s="365"/>
      <c r="B64" s="364"/>
      <c r="C64" s="310"/>
      <c r="D64" s="395"/>
      <c r="E64" s="384"/>
      <c r="F64" s="537"/>
      <c r="G64" s="495"/>
      <c r="H64" s="232"/>
      <c r="I64" s="545"/>
      <c r="J64" s="492"/>
      <c r="K64" s="384"/>
      <c r="L64" s="544"/>
      <c r="M64" s="492"/>
      <c r="N64" s="543"/>
      <c r="O64" s="542"/>
      <c r="P64" s="489"/>
      <c r="Q64" s="500">
        <f t="shared" si="5"/>
        <v>0</v>
      </c>
      <c r="R64" s="541"/>
    </row>
    <row r="65" spans="1:18" ht="15.75" thickBot="1" x14ac:dyDescent="0.3">
      <c r="A65" s="365"/>
      <c r="B65" s="547"/>
      <c r="C65" s="546"/>
      <c r="D65" s="60"/>
      <c r="E65" s="384"/>
      <c r="F65" s="537"/>
      <c r="G65" s="495"/>
      <c r="H65" s="232"/>
      <c r="I65" s="545"/>
      <c r="J65" s="492"/>
      <c r="K65" s="384"/>
      <c r="L65" s="544"/>
      <c r="M65" s="492"/>
      <c r="N65" s="543"/>
      <c r="O65" s="542"/>
      <c r="P65" s="489"/>
      <c r="Q65" s="488">
        <f t="shared" si="5"/>
        <v>0</v>
      </c>
      <c r="R65" s="541"/>
    </row>
    <row r="66" spans="1:18" ht="15.75" thickBot="1" x14ac:dyDescent="0.3">
      <c r="A66" s="540"/>
      <c r="B66" s="539"/>
      <c r="C66" s="222"/>
      <c r="D66" s="538"/>
      <c r="E66" s="375"/>
      <c r="F66" s="537"/>
      <c r="G66" s="481"/>
      <c r="H66" s="220"/>
      <c r="I66" s="536"/>
      <c r="J66" s="492"/>
      <c r="K66" s="375"/>
      <c r="L66" s="535"/>
      <c r="M66" s="534"/>
      <c r="N66" s="533"/>
      <c r="O66" s="532"/>
      <c r="P66" s="489"/>
      <c r="Q66" s="488"/>
      <c r="R66" s="531"/>
    </row>
    <row r="67" spans="1:18" x14ac:dyDescent="0.25">
      <c r="J67" s="212"/>
      <c r="L67" s="212"/>
      <c r="M67" s="212"/>
      <c r="P67" s="212"/>
      <c r="Q67" s="212"/>
    </row>
  </sheetData>
  <sortState ref="A8:Q27">
    <sortCondition descending="1" ref="Q8:Q27"/>
  </sortState>
  <dataConsolidate/>
  <mergeCells count="8">
    <mergeCell ref="A1:R2"/>
    <mergeCell ref="A3:R3"/>
    <mergeCell ref="A4:R4"/>
    <mergeCell ref="A5:R5"/>
    <mergeCell ref="E7:G7"/>
    <mergeCell ref="H7:J7"/>
    <mergeCell ref="K7:M7"/>
    <mergeCell ref="N7:P7"/>
  </mergeCells>
  <pageMargins left="0.7" right="0.7" top="0.78740157499999996" bottom="0.78740157499999996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W69"/>
  <sheetViews>
    <sheetView topLeftCell="A8" zoomScale="110" zoomScaleNormal="110" workbookViewId="0">
      <selection activeCell="V16" sqref="V16"/>
    </sheetView>
  </sheetViews>
  <sheetFormatPr defaultRowHeight="15" x14ac:dyDescent="0.25"/>
  <cols>
    <col min="1" max="1" width="13.28515625" style="211" customWidth="1"/>
    <col min="2" max="2" width="11.85546875" style="211" customWidth="1"/>
    <col min="3" max="3" width="7.5703125" style="211" customWidth="1"/>
    <col min="4" max="4" width="29.28515625" style="211" customWidth="1"/>
    <col min="5" max="16" width="5" style="211" customWidth="1"/>
    <col min="17" max="18" width="8.5703125" style="211" customWidth="1"/>
    <col min="19" max="16384" width="9.140625" style="211"/>
  </cols>
  <sheetData>
    <row r="1" spans="1:21" x14ac:dyDescent="0.25">
      <c r="A1" s="732" t="s">
        <v>82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</row>
    <row r="2" spans="1:21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1:21" x14ac:dyDescent="0.25">
      <c r="A3" s="758" t="s">
        <v>74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</row>
    <row r="4" spans="1:21" x14ac:dyDescent="0.25">
      <c r="A4" s="734" t="s">
        <v>86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</row>
    <row r="5" spans="1:21" x14ac:dyDescent="0.25">
      <c r="A5" s="734" t="s">
        <v>63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</row>
    <row r="6" spans="1:21" ht="15.75" thickBot="1" x14ac:dyDescent="0.3">
      <c r="P6" s="341"/>
    </row>
    <row r="7" spans="1:21" ht="15.75" customHeight="1" thickBot="1" x14ac:dyDescent="0.3">
      <c r="A7" s="339" t="s">
        <v>1</v>
      </c>
      <c r="B7" s="338" t="s">
        <v>2</v>
      </c>
      <c r="C7" s="338" t="s">
        <v>62</v>
      </c>
      <c r="D7" s="337" t="s">
        <v>4</v>
      </c>
      <c r="E7" s="735" t="s">
        <v>61</v>
      </c>
      <c r="F7" s="736"/>
      <c r="G7" s="759"/>
      <c r="H7" s="760" t="s">
        <v>60</v>
      </c>
      <c r="I7" s="736"/>
      <c r="J7" s="759"/>
      <c r="K7" s="760" t="s">
        <v>59</v>
      </c>
      <c r="L7" s="736"/>
      <c r="M7" s="759"/>
      <c r="N7" s="760" t="s">
        <v>58</v>
      </c>
      <c r="O7" s="736"/>
      <c r="P7" s="759"/>
      <c r="Q7" s="336" t="s">
        <v>45</v>
      </c>
      <c r="R7" s="335" t="s">
        <v>7</v>
      </c>
      <c r="S7" s="334" t="s">
        <v>57</v>
      </c>
      <c r="T7" s="739" t="s">
        <v>65</v>
      </c>
      <c r="U7" s="744" t="s">
        <v>55</v>
      </c>
    </row>
    <row r="8" spans="1:21" ht="15.75" thickBot="1" x14ac:dyDescent="0.3">
      <c r="A8" s="333"/>
      <c r="B8" s="332"/>
      <c r="C8" s="332"/>
      <c r="D8" s="331"/>
      <c r="E8" s="330" t="s">
        <v>54</v>
      </c>
      <c r="F8" s="530" t="s">
        <v>53</v>
      </c>
      <c r="G8" s="530" t="s">
        <v>73</v>
      </c>
      <c r="H8" s="329" t="s">
        <v>54</v>
      </c>
      <c r="I8" s="528" t="s">
        <v>53</v>
      </c>
      <c r="J8" s="527" t="s">
        <v>73</v>
      </c>
      <c r="K8" s="329" t="s">
        <v>54</v>
      </c>
      <c r="L8" s="528" t="s">
        <v>53</v>
      </c>
      <c r="M8" s="529" t="s">
        <v>73</v>
      </c>
      <c r="N8" s="329" t="s">
        <v>54</v>
      </c>
      <c r="O8" s="528" t="s">
        <v>53</v>
      </c>
      <c r="P8" s="527" t="s">
        <v>73</v>
      </c>
      <c r="Q8" s="325" t="s">
        <v>52</v>
      </c>
      <c r="R8" s="324" t="s">
        <v>52</v>
      </c>
      <c r="S8" s="323" t="s">
        <v>51</v>
      </c>
      <c r="T8" s="739"/>
      <c r="U8" s="745"/>
    </row>
    <row r="9" spans="1:21" ht="15.75" customHeight="1" thickBot="1" x14ac:dyDescent="0.3">
      <c r="A9" s="100" t="s">
        <v>110</v>
      </c>
      <c r="B9" s="154" t="s">
        <v>44</v>
      </c>
      <c r="C9" s="153">
        <v>1996</v>
      </c>
      <c r="D9" s="655" t="s">
        <v>111</v>
      </c>
      <c r="E9" s="610">
        <v>4.4000000000000004</v>
      </c>
      <c r="F9" s="537">
        <v>57</v>
      </c>
      <c r="G9" s="495">
        <f>RANK(F9,$F$9:F35)</f>
        <v>4</v>
      </c>
      <c r="H9" s="230">
        <v>6.7</v>
      </c>
      <c r="I9" s="544">
        <v>59</v>
      </c>
      <c r="J9" s="484">
        <f>RANK(I9,$I$9:I35)</f>
        <v>3</v>
      </c>
      <c r="K9" s="230">
        <v>6.8</v>
      </c>
      <c r="L9" s="544">
        <v>38</v>
      </c>
      <c r="M9" s="492">
        <f>RANK(L9,$L$9:L35)</f>
        <v>5</v>
      </c>
      <c r="N9" s="228">
        <v>52</v>
      </c>
      <c r="O9" s="490">
        <v>52</v>
      </c>
      <c r="P9" s="489">
        <f>RANK(O9,$O$9:O35)</f>
        <v>4</v>
      </c>
      <c r="Q9" s="584">
        <f t="shared" ref="Q9:Q40" si="0">(F9+I9+L9+O9)</f>
        <v>206</v>
      </c>
      <c r="R9" s="541">
        <f>RANK(Q9,$Q$9:$Q68)</f>
        <v>3</v>
      </c>
      <c r="S9" s="721">
        <f>(Q9+Q10+Q11+Q12)</f>
        <v>696</v>
      </c>
      <c r="T9" s="755">
        <v>551</v>
      </c>
      <c r="U9" s="716">
        <f>RANK(T9,$T$9:$T68)</f>
        <v>2</v>
      </c>
    </row>
    <row r="10" spans="1:21" ht="15.75" customHeight="1" thickBot="1" x14ac:dyDescent="0.3">
      <c r="A10" s="56" t="s">
        <v>112</v>
      </c>
      <c r="B10" s="66" t="s">
        <v>113</v>
      </c>
      <c r="C10" s="53">
        <v>1998</v>
      </c>
      <c r="D10" s="646" t="s">
        <v>111</v>
      </c>
      <c r="E10" s="601">
        <v>5.6</v>
      </c>
      <c r="F10" s="600">
        <v>45</v>
      </c>
      <c r="G10" s="495">
        <f>RANK(F10,$F$9:F36)</f>
        <v>6</v>
      </c>
      <c r="H10" s="230">
        <v>5.6</v>
      </c>
      <c r="I10" s="510">
        <v>37</v>
      </c>
      <c r="J10" s="484">
        <f>RANK(I10,$I$9:I36)</f>
        <v>9</v>
      </c>
      <c r="K10" s="230">
        <v>5</v>
      </c>
      <c r="L10" s="510">
        <v>20</v>
      </c>
      <c r="M10" s="492">
        <f>RANK(L10,$L$9:L36)</f>
        <v>10</v>
      </c>
      <c r="N10" s="228">
        <v>54</v>
      </c>
      <c r="O10" s="490">
        <v>54</v>
      </c>
      <c r="P10" s="489">
        <f>RANK(O10,$O$9:O36)</f>
        <v>2</v>
      </c>
      <c r="Q10" s="584">
        <f t="shared" si="0"/>
        <v>156</v>
      </c>
      <c r="R10" s="541">
        <f>RANK(Q10,$Q$9:$Q69)</f>
        <v>7</v>
      </c>
      <c r="S10" s="721"/>
      <c r="T10" s="755"/>
      <c r="U10" s="717"/>
    </row>
    <row r="11" spans="1:21" ht="15.75" customHeight="1" thickBot="1" x14ac:dyDescent="0.3">
      <c r="A11" s="56" t="s">
        <v>114</v>
      </c>
      <c r="B11" s="66" t="s">
        <v>115</v>
      </c>
      <c r="C11" s="53">
        <v>1998</v>
      </c>
      <c r="D11" s="646" t="s">
        <v>111</v>
      </c>
      <c r="E11" s="618">
        <v>8.9</v>
      </c>
      <c r="F11" s="617">
        <v>12</v>
      </c>
      <c r="G11" s="495">
        <f>RANK(F11,$F$9:F37)</f>
        <v>9</v>
      </c>
      <c r="H11" s="230">
        <v>6.6</v>
      </c>
      <c r="I11" s="510">
        <v>57</v>
      </c>
      <c r="J11" s="484">
        <f>RANK(I11,$I$9:I37)</f>
        <v>4</v>
      </c>
      <c r="K11" s="230">
        <v>5.5</v>
      </c>
      <c r="L11" s="510">
        <v>27</v>
      </c>
      <c r="M11" s="492">
        <f>RANK(L11,$L$9:L37)</f>
        <v>8</v>
      </c>
      <c r="N11" s="228">
        <v>49</v>
      </c>
      <c r="O11" s="490">
        <v>49</v>
      </c>
      <c r="P11" s="489">
        <f>RANK(O11,$O$9:O37)</f>
        <v>6</v>
      </c>
      <c r="Q11" s="706">
        <f t="shared" si="0"/>
        <v>145</v>
      </c>
      <c r="R11" s="541">
        <f>RANK(Q11,$Q$9:$Q70)</f>
        <v>8</v>
      </c>
      <c r="S11" s="721"/>
      <c r="T11" s="755"/>
      <c r="U11" s="717"/>
    </row>
    <row r="12" spans="1:21" ht="15.75" customHeight="1" thickBot="1" x14ac:dyDescent="0.3">
      <c r="A12" s="250" t="s">
        <v>116</v>
      </c>
      <c r="B12" s="320" t="s">
        <v>117</v>
      </c>
      <c r="C12" s="248">
        <v>1999</v>
      </c>
      <c r="D12" s="538" t="s">
        <v>111</v>
      </c>
      <c r="E12" s="611">
        <v>6.5</v>
      </c>
      <c r="F12" s="598">
        <v>36</v>
      </c>
      <c r="G12" s="495">
        <f>RANK(F12,$F$9:F38)</f>
        <v>8</v>
      </c>
      <c r="H12" s="230">
        <v>6.8</v>
      </c>
      <c r="I12" s="510">
        <v>61</v>
      </c>
      <c r="J12" s="484">
        <f>RANK(I12,$I$9:I38)</f>
        <v>2</v>
      </c>
      <c r="K12" s="230">
        <v>7.5</v>
      </c>
      <c r="L12" s="510">
        <v>45</v>
      </c>
      <c r="M12" s="492">
        <f>RANK(L12,$L$9:L38)</f>
        <v>2</v>
      </c>
      <c r="N12" s="228">
        <v>47</v>
      </c>
      <c r="O12" s="490">
        <v>47</v>
      </c>
      <c r="P12" s="489">
        <f>RANK(O12,$O$9:O38)</f>
        <v>7</v>
      </c>
      <c r="Q12" s="584">
        <f t="shared" si="0"/>
        <v>189</v>
      </c>
      <c r="R12" s="541">
        <f>RANK(Q12,$Q$9:$Q71)</f>
        <v>6</v>
      </c>
      <c r="S12" s="721"/>
      <c r="T12" s="755"/>
      <c r="U12" s="718"/>
    </row>
    <row r="13" spans="1:21" ht="15.75" customHeight="1" thickBot="1" x14ac:dyDescent="0.3">
      <c r="A13" s="121" t="s">
        <v>118</v>
      </c>
      <c r="B13" s="120" t="s">
        <v>119</v>
      </c>
      <c r="C13" s="119">
        <v>1997</v>
      </c>
      <c r="D13" s="656" t="s">
        <v>120</v>
      </c>
      <c r="E13" s="610">
        <v>16.7</v>
      </c>
      <c r="F13" s="537">
        <v>0</v>
      </c>
      <c r="G13" s="495">
        <f>RANK(F13,$F$9:F39)</f>
        <v>10</v>
      </c>
      <c r="H13" s="230">
        <v>5.8</v>
      </c>
      <c r="I13" s="510">
        <v>41</v>
      </c>
      <c r="J13" s="484">
        <f>RANK(I13,$I$9:I39)</f>
        <v>8</v>
      </c>
      <c r="K13" s="230">
        <v>6.5</v>
      </c>
      <c r="L13" s="510">
        <v>35</v>
      </c>
      <c r="M13" s="492">
        <f>RANK(L13,$L$9:L39)</f>
        <v>6</v>
      </c>
      <c r="N13" s="228">
        <v>46</v>
      </c>
      <c r="O13" s="490">
        <v>46</v>
      </c>
      <c r="P13" s="489">
        <f>RANK(O13,$O$9:O39)</f>
        <v>8</v>
      </c>
      <c r="Q13" s="584">
        <f t="shared" si="0"/>
        <v>122</v>
      </c>
      <c r="R13" s="541">
        <f>RANK(Q13,$Q$9:$Q72)</f>
        <v>9</v>
      </c>
      <c r="S13" s="721">
        <f>(Q13+Q14+Q15+Q16)</f>
        <v>222</v>
      </c>
      <c r="T13" s="755">
        <v>222</v>
      </c>
      <c r="U13" s="716">
        <f>RANK(T13,$T$9:$T72)</f>
        <v>3</v>
      </c>
    </row>
    <row r="14" spans="1:21" ht="15.75" customHeight="1" thickBot="1" x14ac:dyDescent="0.3">
      <c r="A14" s="56" t="s">
        <v>121</v>
      </c>
      <c r="B14" s="66" t="s">
        <v>35</v>
      </c>
      <c r="C14" s="53">
        <v>1996</v>
      </c>
      <c r="D14" s="656" t="s">
        <v>120</v>
      </c>
      <c r="E14" s="601"/>
      <c r="F14" s="600"/>
      <c r="G14" s="495"/>
      <c r="H14" s="230"/>
      <c r="I14" s="510"/>
      <c r="J14" s="484"/>
      <c r="K14" s="230"/>
      <c r="L14" s="510"/>
      <c r="M14" s="492"/>
      <c r="N14" s="228"/>
      <c r="O14" s="490"/>
      <c r="P14" s="489"/>
      <c r="Q14" s="584"/>
      <c r="R14" s="541"/>
      <c r="S14" s="721"/>
      <c r="T14" s="755"/>
      <c r="U14" s="717"/>
    </row>
    <row r="15" spans="1:21" ht="15.75" customHeight="1" thickBot="1" x14ac:dyDescent="0.3">
      <c r="A15" s="56" t="s">
        <v>122</v>
      </c>
      <c r="B15" s="66" t="s">
        <v>123</v>
      </c>
      <c r="C15" s="53">
        <v>1997</v>
      </c>
      <c r="D15" s="656" t="s">
        <v>120</v>
      </c>
      <c r="E15" s="601"/>
      <c r="F15" s="600"/>
      <c r="G15" s="495"/>
      <c r="H15" s="230"/>
      <c r="I15" s="510"/>
      <c r="J15" s="484"/>
      <c r="K15" s="230"/>
      <c r="L15" s="510"/>
      <c r="M15" s="492"/>
      <c r="N15" s="228"/>
      <c r="O15" s="490"/>
      <c r="P15" s="489"/>
      <c r="Q15" s="584"/>
      <c r="R15" s="541"/>
      <c r="S15" s="721"/>
      <c r="T15" s="755"/>
      <c r="U15" s="717"/>
    </row>
    <row r="16" spans="1:21" ht="15.75" customHeight="1" thickBot="1" x14ac:dyDescent="0.3">
      <c r="A16" s="259" t="s">
        <v>124</v>
      </c>
      <c r="B16" s="322" t="s">
        <v>43</v>
      </c>
      <c r="C16" s="257">
        <v>1998</v>
      </c>
      <c r="D16" s="656" t="s">
        <v>120</v>
      </c>
      <c r="E16" s="599">
        <v>5.6</v>
      </c>
      <c r="F16" s="616">
        <v>45</v>
      </c>
      <c r="G16" s="495">
        <f>RANK(F16,$F$9:F42)</f>
        <v>6</v>
      </c>
      <c r="H16" s="230">
        <v>5.3</v>
      </c>
      <c r="I16" s="510">
        <v>31</v>
      </c>
      <c r="J16" s="484">
        <f>RANK(I16,$I$9:I42)</f>
        <v>10</v>
      </c>
      <c r="K16" s="230">
        <v>5.2</v>
      </c>
      <c r="L16" s="510">
        <v>22</v>
      </c>
      <c r="M16" s="492">
        <f>RANK(L16,$L$9:L42)</f>
        <v>9</v>
      </c>
      <c r="N16" s="228">
        <v>2</v>
      </c>
      <c r="O16" s="490">
        <v>2</v>
      </c>
      <c r="P16" s="489">
        <f>RANK(O16,$O$9:O42)</f>
        <v>10</v>
      </c>
      <c r="Q16" s="584">
        <f t="shared" si="0"/>
        <v>100</v>
      </c>
      <c r="R16" s="541">
        <f>RANK(Q16,$Q$9:$Q75)</f>
        <v>10</v>
      </c>
      <c r="S16" s="721"/>
      <c r="T16" s="755"/>
      <c r="U16" s="718"/>
    </row>
    <row r="17" spans="1:23" ht="15.75" customHeight="1" thickBot="1" x14ac:dyDescent="0.3">
      <c r="A17" s="265" t="s">
        <v>40</v>
      </c>
      <c r="B17" s="264" t="s">
        <v>39</v>
      </c>
      <c r="C17" s="321">
        <v>1997</v>
      </c>
      <c r="D17" s="675" t="s">
        <v>34</v>
      </c>
      <c r="E17" s="610">
        <v>4.3</v>
      </c>
      <c r="F17" s="600">
        <v>58</v>
      </c>
      <c r="G17" s="495">
        <f>RANK(F17,$F$9:F43)</f>
        <v>3</v>
      </c>
      <c r="H17" s="230">
        <v>6.9</v>
      </c>
      <c r="I17" s="510">
        <v>63</v>
      </c>
      <c r="J17" s="484">
        <f>RANK(I17,$I$9:I43)</f>
        <v>1</v>
      </c>
      <c r="K17" s="230">
        <v>7.7</v>
      </c>
      <c r="L17" s="510">
        <v>47</v>
      </c>
      <c r="M17" s="492">
        <f>RANK(L17,$L$9:L43)</f>
        <v>1</v>
      </c>
      <c r="N17" s="228">
        <v>45</v>
      </c>
      <c r="O17" s="490">
        <v>45</v>
      </c>
      <c r="P17" s="489">
        <f>RANK(O17,$O$9:O43)</f>
        <v>9</v>
      </c>
      <c r="Q17" s="584">
        <f t="shared" si="0"/>
        <v>213</v>
      </c>
      <c r="R17" s="541">
        <f>RANK(Q17,$Q$9:$Q76)</f>
        <v>1</v>
      </c>
      <c r="S17" s="721">
        <f>(Q17+Q18+Q19+Q20)</f>
        <v>823</v>
      </c>
      <c r="T17" s="755">
        <v>624</v>
      </c>
      <c r="U17" s="716">
        <f>RANK(T17,$T$9:$T76)</f>
        <v>1</v>
      </c>
    </row>
    <row r="18" spans="1:23" ht="15.75" customHeight="1" thickBot="1" x14ac:dyDescent="0.3">
      <c r="A18" s="56" t="s">
        <v>37</v>
      </c>
      <c r="B18" s="135" t="s">
        <v>36</v>
      </c>
      <c r="C18" s="129">
        <v>1995</v>
      </c>
      <c r="D18" s="659" t="s">
        <v>34</v>
      </c>
      <c r="E18" s="601">
        <v>4</v>
      </c>
      <c r="F18" s="600">
        <v>61</v>
      </c>
      <c r="G18" s="495">
        <f>RANK(F18,$F$9:F44)</f>
        <v>1</v>
      </c>
      <c r="H18" s="230">
        <v>6.2</v>
      </c>
      <c r="I18" s="510">
        <v>49</v>
      </c>
      <c r="J18" s="484">
        <f>RANK(I18,$I$9:I44)</f>
        <v>7</v>
      </c>
      <c r="K18" s="230">
        <v>6.5</v>
      </c>
      <c r="L18" s="510">
        <v>35</v>
      </c>
      <c r="M18" s="492">
        <f>RANK(L18,$L$9:L44)</f>
        <v>6</v>
      </c>
      <c r="N18" s="228">
        <v>54</v>
      </c>
      <c r="O18" s="490">
        <v>54</v>
      </c>
      <c r="P18" s="489">
        <f>RANK(O18,$O$9:O44)</f>
        <v>2</v>
      </c>
      <c r="Q18" s="706">
        <f t="shared" si="0"/>
        <v>199</v>
      </c>
      <c r="R18" s="541">
        <f>RANK(Q18,$Q$9:$Q77)</f>
        <v>5</v>
      </c>
      <c r="S18" s="721"/>
      <c r="T18" s="755"/>
      <c r="U18" s="717"/>
    </row>
    <row r="19" spans="1:23" ht="15.75" customHeight="1" thickBot="1" x14ac:dyDescent="0.3">
      <c r="A19" s="56" t="s">
        <v>42</v>
      </c>
      <c r="B19" s="130" t="s">
        <v>41</v>
      </c>
      <c r="C19" s="129">
        <v>1996</v>
      </c>
      <c r="D19" s="659" t="s">
        <v>34</v>
      </c>
      <c r="E19" s="601">
        <v>5.4</v>
      </c>
      <c r="F19" s="600">
        <v>47</v>
      </c>
      <c r="G19" s="495">
        <f>RANK(F19,$F$9:F45)</f>
        <v>5</v>
      </c>
      <c r="H19" s="243">
        <v>6.6</v>
      </c>
      <c r="I19" s="521">
        <v>57</v>
      </c>
      <c r="J19" s="484">
        <f>RANK(I19,$I$9:I45)</f>
        <v>4</v>
      </c>
      <c r="K19" s="230">
        <v>7.5</v>
      </c>
      <c r="L19" s="510">
        <v>45</v>
      </c>
      <c r="M19" s="492">
        <f>RANK(L19,$L$9:L45)</f>
        <v>2</v>
      </c>
      <c r="N19" s="228">
        <v>52</v>
      </c>
      <c r="O19" s="490">
        <v>52</v>
      </c>
      <c r="P19" s="489">
        <f>RANK(O19,$O$9:O45)</f>
        <v>4</v>
      </c>
      <c r="Q19" s="584">
        <f t="shared" si="0"/>
        <v>201</v>
      </c>
      <c r="R19" s="541">
        <f>RANK(Q19,$Q$9:$Q78)</f>
        <v>4</v>
      </c>
      <c r="S19" s="721"/>
      <c r="T19" s="755"/>
      <c r="U19" s="717"/>
      <c r="W19" s="565"/>
    </row>
    <row r="20" spans="1:23" ht="15.75" customHeight="1" thickBot="1" x14ac:dyDescent="0.3">
      <c r="A20" s="224" t="s">
        <v>125</v>
      </c>
      <c r="B20" s="320" t="s">
        <v>38</v>
      </c>
      <c r="C20" s="248">
        <v>1997</v>
      </c>
      <c r="D20" s="676" t="s">
        <v>34</v>
      </c>
      <c r="E20" s="599">
        <v>4.2</v>
      </c>
      <c r="F20" s="598">
        <v>59</v>
      </c>
      <c r="G20" s="495">
        <f>RANK(F20,$F$9:F46)</f>
        <v>2</v>
      </c>
      <c r="H20" s="615">
        <v>6.6</v>
      </c>
      <c r="I20" s="613">
        <v>57</v>
      </c>
      <c r="J20" s="484">
        <f>RANK(I20,$I$9:I46)</f>
        <v>4</v>
      </c>
      <c r="K20" s="230">
        <v>6.9</v>
      </c>
      <c r="L20" s="510">
        <v>39</v>
      </c>
      <c r="M20" s="492">
        <f>RANK(L20,$L$9:L46)</f>
        <v>4</v>
      </c>
      <c r="N20" s="228">
        <v>55</v>
      </c>
      <c r="O20" s="490">
        <v>55</v>
      </c>
      <c r="P20" s="489">
        <f>RANK(O20,$O$9:O46)</f>
        <v>1</v>
      </c>
      <c r="Q20" s="584">
        <f t="shared" si="0"/>
        <v>210</v>
      </c>
      <c r="R20" s="541">
        <f>RANK(Q20,$Q$9:$Q79)</f>
        <v>2</v>
      </c>
      <c r="S20" s="721"/>
      <c r="T20" s="755"/>
      <c r="U20" s="718"/>
    </row>
    <row r="21" spans="1:23" ht="15.75" customHeight="1" thickBot="1" x14ac:dyDescent="0.3">
      <c r="A21" s="255"/>
      <c r="B21" s="254"/>
      <c r="C21" s="253"/>
      <c r="D21" s="251"/>
      <c r="E21" s="610"/>
      <c r="F21" s="537"/>
      <c r="G21" s="495">
        <f>RANK(F21,$F$9:F47)</f>
        <v>10</v>
      </c>
      <c r="H21" s="218"/>
      <c r="I21" s="521"/>
      <c r="J21" s="484" t="e">
        <f>RANK(I21,$I$9:I47)</f>
        <v>#N/A</v>
      </c>
      <c r="K21" s="230"/>
      <c r="L21" s="510"/>
      <c r="M21" s="492" t="e">
        <f>RANK(L21,$L$9:L47)</f>
        <v>#N/A</v>
      </c>
      <c r="N21" s="228"/>
      <c r="O21" s="490"/>
      <c r="P21" s="489" t="e">
        <f>RANK(O21,$O$9:O47)</f>
        <v>#N/A</v>
      </c>
      <c r="Q21" s="584">
        <f t="shared" si="0"/>
        <v>0</v>
      </c>
      <c r="R21" s="541">
        <f>RANK(Q21,$Q$9:$Q80)</f>
        <v>11</v>
      </c>
      <c r="S21" s="721">
        <f>(Q21+Q22+Q23+Q24)</f>
        <v>0</v>
      </c>
      <c r="T21" s="752"/>
      <c r="U21" s="716" t="e">
        <f>RANK(T21,$T$9:$T80)</f>
        <v>#N/A</v>
      </c>
    </row>
    <row r="22" spans="1:23" ht="15.75" customHeight="1" thickBot="1" x14ac:dyDescent="0.3">
      <c r="A22" s="272"/>
      <c r="B22" s="271"/>
      <c r="C22" s="270"/>
      <c r="D22" s="524"/>
      <c r="E22" s="601"/>
      <c r="F22" s="600"/>
      <c r="G22" s="495">
        <f>RANK(F22,$F$9:F48)</f>
        <v>10</v>
      </c>
      <c r="H22" s="614"/>
      <c r="I22" s="613"/>
      <c r="J22" s="484" t="e">
        <f>RANK(I22,$I$9:I48)</f>
        <v>#N/A</v>
      </c>
      <c r="K22" s="230"/>
      <c r="L22" s="510"/>
      <c r="M22" s="492" t="e">
        <f>RANK(L22,$L$9:L48)</f>
        <v>#N/A</v>
      </c>
      <c r="N22" s="228"/>
      <c r="O22" s="490"/>
      <c r="P22" s="489" t="e">
        <f>RANK(O22,$O$9:O48)</f>
        <v>#N/A</v>
      </c>
      <c r="Q22" s="584">
        <f t="shared" si="0"/>
        <v>0</v>
      </c>
      <c r="R22" s="541">
        <f>RANK(Q22,$Q$9:$Q81)</f>
        <v>11</v>
      </c>
      <c r="S22" s="721"/>
      <c r="T22" s="752"/>
      <c r="U22" s="717"/>
    </row>
    <row r="23" spans="1:23" ht="15.75" customHeight="1" thickBot="1" x14ac:dyDescent="0.3">
      <c r="A23" s="272"/>
      <c r="B23" s="271"/>
      <c r="C23" s="270"/>
      <c r="D23" s="524"/>
      <c r="E23" s="601"/>
      <c r="F23" s="600"/>
      <c r="G23" s="495">
        <f>RANK(F23,$F$9:F49)</f>
        <v>10</v>
      </c>
      <c r="H23" s="230"/>
      <c r="I23" s="510"/>
      <c r="J23" s="484" t="e">
        <f>RANK(I23,$I$9:I49)</f>
        <v>#N/A</v>
      </c>
      <c r="K23" s="230"/>
      <c r="L23" s="510"/>
      <c r="M23" s="492" t="e">
        <f>RANK(L23,$L$9:L49)</f>
        <v>#N/A</v>
      </c>
      <c r="N23" s="228"/>
      <c r="O23" s="490"/>
      <c r="P23" s="489" t="e">
        <f>RANK(O23,$O$9:O49)</f>
        <v>#N/A</v>
      </c>
      <c r="Q23" s="602">
        <f t="shared" si="0"/>
        <v>0</v>
      </c>
      <c r="R23" s="541">
        <f>RANK(Q23,$Q$9:$Q82)</f>
        <v>11</v>
      </c>
      <c r="S23" s="721"/>
      <c r="T23" s="752"/>
      <c r="U23" s="717"/>
    </row>
    <row r="24" spans="1:23" ht="15.75" customHeight="1" thickBot="1" x14ac:dyDescent="0.3">
      <c r="A24" s="284"/>
      <c r="B24" s="283"/>
      <c r="C24" s="282"/>
      <c r="D24" s="612"/>
      <c r="E24" s="611"/>
      <c r="F24" s="598"/>
      <c r="G24" s="495">
        <f>RANK(F24,$F$9:F50)</f>
        <v>10</v>
      </c>
      <c r="H24" s="230"/>
      <c r="I24" s="510"/>
      <c r="J24" s="484" t="e">
        <f>RANK(I24,$I$9:I50)</f>
        <v>#N/A</v>
      </c>
      <c r="K24" s="230"/>
      <c r="L24" s="510"/>
      <c r="M24" s="492" t="e">
        <f>RANK(L24,$L$9:L50)</f>
        <v>#N/A</v>
      </c>
      <c r="N24" s="228"/>
      <c r="O24" s="490"/>
      <c r="P24" s="489" t="e">
        <f>RANK(O24,$O$9:O50)</f>
        <v>#N/A</v>
      </c>
      <c r="Q24" s="584">
        <f t="shared" si="0"/>
        <v>0</v>
      </c>
      <c r="R24" s="541">
        <f>RANK(Q24,$Q$9:$Q83)</f>
        <v>11</v>
      </c>
      <c r="S24" s="721"/>
      <c r="T24" s="752"/>
      <c r="U24" s="718"/>
    </row>
    <row r="25" spans="1:23" ht="15.75" customHeight="1" thickBot="1" x14ac:dyDescent="0.3">
      <c r="A25" s="255"/>
      <c r="B25" s="254"/>
      <c r="C25" s="253"/>
      <c r="D25" s="251"/>
      <c r="E25" s="610"/>
      <c r="F25" s="537"/>
      <c r="G25" s="495">
        <f>RANK(F25,$F$9:F51)</f>
        <v>10</v>
      </c>
      <c r="H25" s="230"/>
      <c r="I25" s="510"/>
      <c r="J25" s="484" t="e">
        <f>RANK(I25,$I$9:I51)</f>
        <v>#N/A</v>
      </c>
      <c r="K25" s="230"/>
      <c r="L25" s="510"/>
      <c r="M25" s="492" t="e">
        <f>RANK(L25,$L$9:L51)</f>
        <v>#N/A</v>
      </c>
      <c r="N25" s="228"/>
      <c r="O25" s="490"/>
      <c r="P25" s="489" t="e">
        <f>RANK(O25,$O$9:O51)</f>
        <v>#N/A</v>
      </c>
      <c r="Q25" s="584">
        <f t="shared" si="0"/>
        <v>0</v>
      </c>
      <c r="R25" s="541">
        <f>RANK(Q25,$Q$9:$Q84)</f>
        <v>11</v>
      </c>
      <c r="S25" s="721">
        <f>(Q25+Q26+Q27+Q28)</f>
        <v>0</v>
      </c>
      <c r="T25" s="753"/>
      <c r="U25" s="716" t="e">
        <f>RANK(T25,$T$9:$T84)</f>
        <v>#N/A</v>
      </c>
    </row>
    <row r="26" spans="1:23" ht="15.75" customHeight="1" thickBot="1" x14ac:dyDescent="0.3">
      <c r="A26" s="44"/>
      <c r="B26" s="66"/>
      <c r="C26" s="53"/>
      <c r="D26" s="408"/>
      <c r="E26" s="601"/>
      <c r="F26" s="600"/>
      <c r="G26" s="495">
        <f>RANK(F26,$F$9:F52)</f>
        <v>10</v>
      </c>
      <c r="H26" s="230"/>
      <c r="I26" s="510"/>
      <c r="J26" s="484" t="e">
        <f>RANK(I26,$I$9:I52)</f>
        <v>#N/A</v>
      </c>
      <c r="K26" s="230"/>
      <c r="L26" s="510"/>
      <c r="M26" s="492" t="e">
        <f>RANK(L26,$L$9:L52)</f>
        <v>#N/A</v>
      </c>
      <c r="N26" s="228"/>
      <c r="O26" s="490"/>
      <c r="P26" s="489" t="e">
        <f>RANK(O26,$O$9:O52)</f>
        <v>#N/A</v>
      </c>
      <c r="Q26" s="602">
        <f t="shared" si="0"/>
        <v>0</v>
      </c>
      <c r="R26" s="541">
        <f>RANK(Q26,$Q$9:$Q85)</f>
        <v>11</v>
      </c>
      <c r="S26" s="721"/>
      <c r="T26" s="752"/>
      <c r="U26" s="717"/>
    </row>
    <row r="27" spans="1:23" ht="15.75" customHeight="1" thickBot="1" x14ac:dyDescent="0.3">
      <c r="A27" s="312"/>
      <c r="B27" s="316"/>
      <c r="C27" s="315"/>
      <c r="D27" s="408"/>
      <c r="E27" s="601"/>
      <c r="F27" s="600"/>
      <c r="G27" s="495">
        <f>RANK(F27,$F$9:F53)</f>
        <v>10</v>
      </c>
      <c r="H27" s="230"/>
      <c r="I27" s="510"/>
      <c r="J27" s="484" t="e">
        <f>RANK(I27,$I$9:I53)</f>
        <v>#N/A</v>
      </c>
      <c r="K27" s="230"/>
      <c r="L27" s="510"/>
      <c r="M27" s="492" t="e">
        <f>RANK(L27,$L$9:L53)</f>
        <v>#N/A</v>
      </c>
      <c r="N27" s="228"/>
      <c r="O27" s="490"/>
      <c r="P27" s="489" t="e">
        <f>RANK(O27,$O$9:O53)</f>
        <v>#N/A</v>
      </c>
      <c r="Q27" s="584">
        <f t="shared" si="0"/>
        <v>0</v>
      </c>
      <c r="R27" s="541">
        <f>RANK(Q27,$Q$9:$Q86)</f>
        <v>11</v>
      </c>
      <c r="S27" s="721"/>
      <c r="T27" s="752"/>
      <c r="U27" s="717"/>
    </row>
    <row r="28" spans="1:23" ht="15.75" customHeight="1" thickBot="1" x14ac:dyDescent="0.3">
      <c r="A28" s="609"/>
      <c r="B28" s="608"/>
      <c r="C28" s="354"/>
      <c r="D28" s="607"/>
      <c r="E28" s="606"/>
      <c r="F28" s="605"/>
      <c r="G28" s="495">
        <f>RANK(F28,$F$9:F54)</f>
        <v>10</v>
      </c>
      <c r="H28" s="243"/>
      <c r="I28" s="521"/>
      <c r="J28" s="484" t="e">
        <f>RANK(I28,$I$9:I54)</f>
        <v>#N/A</v>
      </c>
      <c r="K28" s="243"/>
      <c r="L28" s="521"/>
      <c r="M28" s="492" t="e">
        <f>RANK(L28,$L$9:L54)</f>
        <v>#N/A</v>
      </c>
      <c r="N28" s="241"/>
      <c r="O28" s="490"/>
      <c r="P28" s="489" t="e">
        <f>RANK(O28,$O$9:O54)</f>
        <v>#N/A</v>
      </c>
      <c r="Q28" s="584">
        <f t="shared" si="0"/>
        <v>0</v>
      </c>
      <c r="R28" s="541">
        <f>RANK(Q28,$Q$9:$Q87)</f>
        <v>11</v>
      </c>
      <c r="S28" s="721"/>
      <c r="T28" s="754"/>
      <c r="U28" s="718"/>
    </row>
    <row r="29" spans="1:23" ht="15.75" customHeight="1" thickBot="1" x14ac:dyDescent="0.3">
      <c r="A29" s="269"/>
      <c r="B29" s="268"/>
      <c r="C29" s="267"/>
      <c r="D29" s="251"/>
      <c r="E29" s="601"/>
      <c r="F29" s="600"/>
      <c r="G29" s="495">
        <f>RANK(F29,$F$9:F55)</f>
        <v>10</v>
      </c>
      <c r="H29" s="235"/>
      <c r="I29" s="604"/>
      <c r="J29" s="484" t="e">
        <f>RANK(I29,$I$9:I55)</f>
        <v>#N/A</v>
      </c>
      <c r="K29" s="235"/>
      <c r="L29" s="604"/>
      <c r="M29" s="492" t="e">
        <f>RANK(L29,$L$9:L55)</f>
        <v>#N/A</v>
      </c>
      <c r="N29" s="233"/>
      <c r="O29" s="490"/>
      <c r="P29" s="489" t="e">
        <f>RANK(O29,$O$9:O55)</f>
        <v>#N/A</v>
      </c>
      <c r="Q29" s="602">
        <f t="shared" si="0"/>
        <v>0</v>
      </c>
      <c r="R29" s="541">
        <f>RANK(Q29,$Q$9:$Q88)</f>
        <v>11</v>
      </c>
      <c r="S29" s="721">
        <f>(Q29+Q30+Q31+Q32)</f>
        <v>0</v>
      </c>
      <c r="T29" s="747"/>
      <c r="U29" s="716" t="e">
        <f>RANK(T29,$T$9:$T88)</f>
        <v>#N/A</v>
      </c>
    </row>
    <row r="30" spans="1:23" ht="15.75" customHeight="1" thickBot="1" x14ac:dyDescent="0.3">
      <c r="A30" s="138"/>
      <c r="B30" s="130"/>
      <c r="C30" s="129"/>
      <c r="D30" s="93"/>
      <c r="E30" s="601"/>
      <c r="F30" s="600"/>
      <c r="G30" s="495">
        <f>RANK(F30,$F$9:F56)</f>
        <v>10</v>
      </c>
      <c r="H30" s="230"/>
      <c r="I30" s="544"/>
      <c r="J30" s="484"/>
      <c r="K30" s="230"/>
      <c r="L30" s="544"/>
      <c r="M30" s="492"/>
      <c r="N30" s="228"/>
      <c r="O30" s="490"/>
      <c r="P30" s="489"/>
      <c r="Q30" s="584">
        <f t="shared" si="0"/>
        <v>0</v>
      </c>
      <c r="R30" s="541">
        <f>RANK(Q30,$Q$9:$Q89)</f>
        <v>11</v>
      </c>
      <c r="S30" s="721"/>
      <c r="T30" s="747"/>
      <c r="U30" s="717"/>
    </row>
    <row r="31" spans="1:23" ht="15.75" customHeight="1" thickBot="1" x14ac:dyDescent="0.3">
      <c r="A31" s="287"/>
      <c r="B31" s="286"/>
      <c r="C31" s="285"/>
      <c r="D31" s="251"/>
      <c r="E31" s="601"/>
      <c r="F31" s="600"/>
      <c r="G31" s="495"/>
      <c r="H31" s="230"/>
      <c r="I31" s="510"/>
      <c r="J31" s="484"/>
      <c r="K31" s="230"/>
      <c r="L31" s="510"/>
      <c r="M31" s="492"/>
      <c r="N31" s="228"/>
      <c r="O31" s="490"/>
      <c r="P31" s="489"/>
      <c r="Q31" s="584">
        <f t="shared" si="0"/>
        <v>0</v>
      </c>
      <c r="R31" s="541">
        <f>RANK(Q31,$Q$9:$Q90)</f>
        <v>11</v>
      </c>
      <c r="S31" s="721"/>
      <c r="T31" s="747"/>
      <c r="U31" s="717"/>
    </row>
    <row r="32" spans="1:23" ht="15.75" customHeight="1" thickBot="1" x14ac:dyDescent="0.3">
      <c r="A32" s="250"/>
      <c r="B32" s="320"/>
      <c r="C32" s="248"/>
      <c r="D32" s="595"/>
      <c r="E32" s="601"/>
      <c r="F32" s="600"/>
      <c r="G32" s="495"/>
      <c r="H32" s="218"/>
      <c r="I32" s="603"/>
      <c r="J32" s="484"/>
      <c r="K32" s="218"/>
      <c r="L32" s="603"/>
      <c r="M32" s="492"/>
      <c r="N32" s="216"/>
      <c r="O32" s="490"/>
      <c r="P32" s="489"/>
      <c r="Q32" s="602">
        <f t="shared" si="0"/>
        <v>0</v>
      </c>
      <c r="R32" s="541">
        <f>RANK(Q32,$Q$9:$Q91)</f>
        <v>11</v>
      </c>
      <c r="S32" s="721"/>
      <c r="T32" s="747"/>
      <c r="U32" s="718"/>
    </row>
    <row r="33" spans="1:21" ht="15.75" customHeight="1" thickBot="1" x14ac:dyDescent="0.3">
      <c r="A33" s="136"/>
      <c r="B33" s="135"/>
      <c r="C33" s="134"/>
      <c r="D33" s="93"/>
      <c r="E33" s="601"/>
      <c r="F33" s="600"/>
      <c r="G33" s="495"/>
      <c r="H33" s="230"/>
      <c r="I33" s="510"/>
      <c r="J33" s="484"/>
      <c r="K33" s="230"/>
      <c r="L33" s="510"/>
      <c r="M33" s="492"/>
      <c r="N33" s="228"/>
      <c r="O33" s="490"/>
      <c r="P33" s="489"/>
      <c r="Q33" s="584">
        <f t="shared" si="0"/>
        <v>0</v>
      </c>
      <c r="R33" s="541">
        <f>RANK(Q33,$Q$9:$Q92)</f>
        <v>11</v>
      </c>
      <c r="S33" s="721">
        <f>(Q33+Q34+Q35+Q36)</f>
        <v>0</v>
      </c>
      <c r="T33" s="747"/>
      <c r="U33" s="716" t="e">
        <f>RANK(T33,$T$9:$T92)</f>
        <v>#N/A</v>
      </c>
    </row>
    <row r="34" spans="1:21" ht="15.75" customHeight="1" thickBot="1" x14ac:dyDescent="0.3">
      <c r="A34" s="56"/>
      <c r="B34" s="130"/>
      <c r="C34" s="129"/>
      <c r="D34" s="93"/>
      <c r="E34" s="601"/>
      <c r="F34" s="600"/>
      <c r="G34" s="495"/>
      <c r="H34" s="230"/>
      <c r="I34" s="510"/>
      <c r="J34" s="484"/>
      <c r="K34" s="230"/>
      <c r="L34" s="510"/>
      <c r="M34" s="492"/>
      <c r="N34" s="228"/>
      <c r="O34" s="490"/>
      <c r="P34" s="489"/>
      <c r="Q34" s="584">
        <f t="shared" si="0"/>
        <v>0</v>
      </c>
      <c r="R34" s="541">
        <f>RANK(Q34,$Q$9:$Q93)</f>
        <v>11</v>
      </c>
      <c r="S34" s="721"/>
      <c r="T34" s="747"/>
      <c r="U34" s="717"/>
    </row>
    <row r="35" spans="1:21" ht="15.75" customHeight="1" thickBot="1" x14ac:dyDescent="0.3">
      <c r="A35" s="138"/>
      <c r="B35" s="130"/>
      <c r="C35" s="129"/>
      <c r="D35" s="93"/>
      <c r="E35" s="601"/>
      <c r="F35" s="600"/>
      <c r="G35" s="495"/>
      <c r="H35" s="230"/>
      <c r="I35" s="510"/>
      <c r="J35" s="484"/>
      <c r="K35" s="230"/>
      <c r="L35" s="510"/>
      <c r="M35" s="492"/>
      <c r="N35" s="228"/>
      <c r="O35" s="490"/>
      <c r="P35" s="489"/>
      <c r="Q35" s="584">
        <f t="shared" si="0"/>
        <v>0</v>
      </c>
      <c r="R35" s="541">
        <f>RANK(Q35,$Q$9:$Q94)</f>
        <v>11</v>
      </c>
      <c r="S35" s="721"/>
      <c r="T35" s="747"/>
      <c r="U35" s="717"/>
    </row>
    <row r="36" spans="1:21" ht="15.75" customHeight="1" thickBot="1" x14ac:dyDescent="0.3">
      <c r="A36" s="250"/>
      <c r="B36" s="320"/>
      <c r="C36" s="248"/>
      <c r="D36" s="300"/>
      <c r="E36" s="599"/>
      <c r="F36" s="598"/>
      <c r="G36" s="495"/>
      <c r="H36" s="230"/>
      <c r="I36" s="510"/>
      <c r="J36" s="484"/>
      <c r="K36" s="230"/>
      <c r="L36" s="510"/>
      <c r="M36" s="492"/>
      <c r="N36" s="228"/>
      <c r="O36" s="490"/>
      <c r="P36" s="489"/>
      <c r="Q36" s="584">
        <f t="shared" si="0"/>
        <v>0</v>
      </c>
      <c r="R36" s="541">
        <f>RANK(Q36,$Q$9:$Q95)</f>
        <v>11</v>
      </c>
      <c r="S36" s="721"/>
      <c r="T36" s="747"/>
      <c r="U36" s="718"/>
    </row>
    <row r="37" spans="1:21" ht="15.75" customHeight="1" thickBot="1" x14ac:dyDescent="0.3">
      <c r="A37" s="255"/>
      <c r="B37" s="254"/>
      <c r="C37" s="253"/>
      <c r="D37" s="251"/>
      <c r="E37" s="494"/>
      <c r="F37" s="597"/>
      <c r="G37" s="495"/>
      <c r="H37" s="494"/>
      <c r="I37" s="493"/>
      <c r="J37" s="484"/>
      <c r="K37" s="494"/>
      <c r="L37" s="493"/>
      <c r="M37" s="492"/>
      <c r="N37" s="491"/>
      <c r="O37" s="490"/>
      <c r="P37" s="489"/>
      <c r="Q37" s="584">
        <f t="shared" si="0"/>
        <v>0</v>
      </c>
      <c r="R37" s="541">
        <f>RANK(Q37,$Q$9:$Q96)</f>
        <v>11</v>
      </c>
      <c r="S37" s="721">
        <f>(Q37+Q38+Q39+Q40)</f>
        <v>0</v>
      </c>
      <c r="T37" s="747"/>
      <c r="U37" s="716" t="e">
        <f>RANK(T37,$T$9:$T96)</f>
        <v>#N/A</v>
      </c>
    </row>
    <row r="38" spans="1:21" ht="15.75" customHeight="1" thickBot="1" x14ac:dyDescent="0.3">
      <c r="A38" s="255"/>
      <c r="B38" s="271"/>
      <c r="C38" s="270"/>
      <c r="D38" s="273"/>
      <c r="E38" s="494"/>
      <c r="F38" s="596"/>
      <c r="G38" s="495"/>
      <c r="H38" s="494"/>
      <c r="I38" s="493"/>
      <c r="J38" s="484"/>
      <c r="K38" s="494"/>
      <c r="L38" s="493"/>
      <c r="M38" s="492"/>
      <c r="N38" s="491"/>
      <c r="O38" s="490"/>
      <c r="P38" s="489"/>
      <c r="Q38" s="584">
        <f t="shared" si="0"/>
        <v>0</v>
      </c>
      <c r="R38" s="541">
        <f>RANK(Q38,$Q$9:$Q97)</f>
        <v>11</v>
      </c>
      <c r="S38" s="721"/>
      <c r="T38" s="747"/>
      <c r="U38" s="717"/>
    </row>
    <row r="39" spans="1:21" ht="15.75" customHeight="1" thickBot="1" x14ac:dyDescent="0.3">
      <c r="A39" s="290"/>
      <c r="B39" s="289"/>
      <c r="C39" s="288"/>
      <c r="D39" s="508"/>
      <c r="E39" s="494"/>
      <c r="F39" s="596"/>
      <c r="G39" s="495"/>
      <c r="H39" s="494"/>
      <c r="I39" s="493"/>
      <c r="J39" s="484"/>
      <c r="K39" s="494"/>
      <c r="L39" s="493"/>
      <c r="M39" s="492"/>
      <c r="N39" s="491"/>
      <c r="O39" s="490"/>
      <c r="P39" s="489"/>
      <c r="Q39" s="584">
        <f t="shared" si="0"/>
        <v>0</v>
      </c>
      <c r="R39" s="541">
        <f>RANK(Q39,$Q$9:$Q98)</f>
        <v>11</v>
      </c>
      <c r="S39" s="721"/>
      <c r="T39" s="747"/>
      <c r="U39" s="717"/>
    </row>
    <row r="40" spans="1:21" ht="15.75" customHeight="1" thickBot="1" x14ac:dyDescent="0.3">
      <c r="A40" s="284"/>
      <c r="B40" s="283"/>
      <c r="C40" s="282"/>
      <c r="D40" s="300"/>
      <c r="E40" s="494"/>
      <c r="F40" s="596"/>
      <c r="G40" s="495"/>
      <c r="H40" s="494"/>
      <c r="I40" s="493"/>
      <c r="J40" s="484"/>
      <c r="K40" s="494"/>
      <c r="L40" s="493"/>
      <c r="M40" s="492"/>
      <c r="N40" s="491"/>
      <c r="O40" s="490"/>
      <c r="P40" s="489"/>
      <c r="Q40" s="584">
        <f t="shared" si="0"/>
        <v>0</v>
      </c>
      <c r="R40" s="541">
        <f>RANK(Q40,$Q$9:$Q99)</f>
        <v>11</v>
      </c>
      <c r="S40" s="721"/>
      <c r="T40" s="747"/>
      <c r="U40" s="718"/>
    </row>
    <row r="41" spans="1:21" ht="15.75" customHeight="1" thickBot="1" x14ac:dyDescent="0.3">
      <c r="A41" s="255"/>
      <c r="B41" s="254"/>
      <c r="C41" s="253"/>
      <c r="D41" s="251"/>
      <c r="E41" s="494"/>
      <c r="F41" s="596"/>
      <c r="G41" s="495"/>
      <c r="H41" s="494"/>
      <c r="I41" s="493"/>
      <c r="J41" s="484"/>
      <c r="K41" s="494"/>
      <c r="L41" s="493"/>
      <c r="M41" s="492"/>
      <c r="N41" s="491"/>
      <c r="O41" s="490"/>
      <c r="P41" s="489"/>
      <c r="Q41" s="584">
        <f t="shared" ref="Q41:Q68" si="1">(F41+I41+L41+O41)</f>
        <v>0</v>
      </c>
      <c r="R41" s="541">
        <f>RANK(Q41,$Q$9:$Q100)</f>
        <v>11</v>
      </c>
      <c r="S41" s="721">
        <f>(Q41+Q42+Q43+Q44)</f>
        <v>0</v>
      </c>
      <c r="T41" s="749"/>
      <c r="U41" s="716" t="e">
        <f>RANK(T41,$T$9:$T100)</f>
        <v>#N/A</v>
      </c>
    </row>
    <row r="42" spans="1:21" ht="15.75" customHeight="1" thickBot="1" x14ac:dyDescent="0.3">
      <c r="A42" s="290"/>
      <c r="B42" s="289"/>
      <c r="C42" s="288"/>
      <c r="D42" s="508"/>
      <c r="E42" s="494"/>
      <c r="F42" s="596"/>
      <c r="G42" s="495"/>
      <c r="H42" s="494"/>
      <c r="I42" s="493"/>
      <c r="J42" s="484"/>
      <c r="K42" s="494"/>
      <c r="L42" s="493"/>
      <c r="M42" s="492"/>
      <c r="N42" s="491"/>
      <c r="O42" s="490"/>
      <c r="P42" s="489"/>
      <c r="Q42" s="584">
        <f t="shared" si="1"/>
        <v>0</v>
      </c>
      <c r="R42" s="541">
        <f>RANK(Q42,$Q$9:$Q101)</f>
        <v>11</v>
      </c>
      <c r="S42" s="721"/>
      <c r="T42" s="749"/>
      <c r="U42" s="717"/>
    </row>
    <row r="43" spans="1:21" ht="15.75" customHeight="1" thickBot="1" x14ac:dyDescent="0.3">
      <c r="A43" s="56"/>
      <c r="B43" s="66"/>
      <c r="C43" s="53"/>
      <c r="D43" s="65"/>
      <c r="E43" s="494"/>
      <c r="F43" s="585"/>
      <c r="G43" s="495"/>
      <c r="H43" s="494"/>
      <c r="I43" s="493"/>
      <c r="J43" s="484"/>
      <c r="K43" s="494"/>
      <c r="L43" s="493"/>
      <c r="M43" s="492"/>
      <c r="N43" s="491"/>
      <c r="O43" s="490"/>
      <c r="P43" s="489"/>
      <c r="Q43" s="584">
        <f t="shared" si="1"/>
        <v>0</v>
      </c>
      <c r="R43" s="541">
        <f>RANK(Q43,$Q$9:$Q102)</f>
        <v>11</v>
      </c>
      <c r="S43" s="721"/>
      <c r="T43" s="749"/>
      <c r="U43" s="717"/>
    </row>
    <row r="44" spans="1:21" ht="15.75" customHeight="1" thickBot="1" x14ac:dyDescent="0.3">
      <c r="A44" s="250"/>
      <c r="B44" s="320"/>
      <c r="C44" s="248"/>
      <c r="D44" s="256"/>
      <c r="E44" s="494"/>
      <c r="F44" s="585"/>
      <c r="G44" s="495"/>
      <c r="H44" s="494"/>
      <c r="I44" s="493"/>
      <c r="J44" s="484"/>
      <c r="K44" s="494"/>
      <c r="L44" s="493"/>
      <c r="M44" s="492"/>
      <c r="N44" s="491"/>
      <c r="O44" s="490"/>
      <c r="P44" s="489"/>
      <c r="Q44" s="584">
        <f t="shared" si="1"/>
        <v>0</v>
      </c>
      <c r="R44" s="541">
        <f>RANK(Q44,$Q$9:$Q103)</f>
        <v>11</v>
      </c>
      <c r="S44" s="721"/>
      <c r="T44" s="749"/>
      <c r="U44" s="718"/>
    </row>
    <row r="45" spans="1:21" ht="15.75" customHeight="1" thickBot="1" x14ac:dyDescent="0.3">
      <c r="A45" s="44"/>
      <c r="B45" s="72"/>
      <c r="C45" s="54"/>
      <c r="D45" s="93"/>
      <c r="E45" s="494"/>
      <c r="F45" s="585"/>
      <c r="G45" s="495"/>
      <c r="H45" s="494"/>
      <c r="I45" s="493"/>
      <c r="J45" s="484"/>
      <c r="K45" s="494"/>
      <c r="L45" s="493"/>
      <c r="M45" s="492"/>
      <c r="N45" s="491"/>
      <c r="O45" s="490"/>
      <c r="P45" s="489"/>
      <c r="Q45" s="584">
        <f t="shared" si="1"/>
        <v>0</v>
      </c>
      <c r="R45" s="541">
        <f>RANK(Q45,$Q$9:$Q104)</f>
        <v>11</v>
      </c>
      <c r="S45" s="721">
        <f>(Q45+Q46+Q47+Q48)</f>
        <v>0</v>
      </c>
      <c r="T45" s="749"/>
      <c r="U45" s="716" t="e">
        <f>RANK(T45,$T$9:$T104)</f>
        <v>#N/A</v>
      </c>
    </row>
    <row r="46" spans="1:21" ht="15.75" customHeight="1" thickBot="1" x14ac:dyDescent="0.3">
      <c r="A46" s="56"/>
      <c r="B46" s="66"/>
      <c r="C46" s="262"/>
      <c r="D46" s="93"/>
      <c r="E46" s="494"/>
      <c r="F46" s="585"/>
      <c r="G46" s="495"/>
      <c r="H46" s="494"/>
      <c r="I46" s="493"/>
      <c r="J46" s="484"/>
      <c r="K46" s="494"/>
      <c r="L46" s="493"/>
      <c r="M46" s="492"/>
      <c r="N46" s="491"/>
      <c r="O46" s="490"/>
      <c r="P46" s="489"/>
      <c r="Q46" s="584">
        <f t="shared" si="1"/>
        <v>0</v>
      </c>
      <c r="R46" s="541">
        <f>RANK(Q46,$Q$9:$Q105)</f>
        <v>11</v>
      </c>
      <c r="S46" s="721"/>
      <c r="T46" s="749"/>
      <c r="U46" s="717"/>
    </row>
    <row r="47" spans="1:21" ht="15.75" customHeight="1" thickBot="1" x14ac:dyDescent="0.3">
      <c r="A47" s="56"/>
      <c r="B47" s="66"/>
      <c r="C47" s="262"/>
      <c r="D47" s="93"/>
      <c r="E47" s="494"/>
      <c r="F47" s="585"/>
      <c r="G47" s="495"/>
      <c r="H47" s="494"/>
      <c r="I47" s="493"/>
      <c r="J47" s="484"/>
      <c r="K47" s="494"/>
      <c r="L47" s="493"/>
      <c r="M47" s="492"/>
      <c r="N47" s="491"/>
      <c r="O47" s="490"/>
      <c r="P47" s="489"/>
      <c r="Q47" s="584">
        <f t="shared" si="1"/>
        <v>0</v>
      </c>
      <c r="R47" s="541">
        <f>RANK(Q47,$Q$9:$Q106)</f>
        <v>11</v>
      </c>
      <c r="S47" s="721"/>
      <c r="T47" s="749"/>
      <c r="U47" s="717"/>
    </row>
    <row r="48" spans="1:21" ht="15.75" customHeight="1" thickBot="1" x14ac:dyDescent="0.3">
      <c r="A48" s="250"/>
      <c r="B48" s="320"/>
      <c r="C48" s="248"/>
      <c r="D48" s="256"/>
      <c r="E48" s="494"/>
      <c r="F48" s="585"/>
      <c r="G48" s="495"/>
      <c r="H48" s="494"/>
      <c r="I48" s="493"/>
      <c r="J48" s="484"/>
      <c r="K48" s="494"/>
      <c r="L48" s="493"/>
      <c r="M48" s="492"/>
      <c r="N48" s="491"/>
      <c r="O48" s="490"/>
      <c r="P48" s="489"/>
      <c r="Q48" s="584">
        <f t="shared" si="1"/>
        <v>0</v>
      </c>
      <c r="R48" s="541">
        <f>RANK(Q48,$Q$9:$Q107)</f>
        <v>11</v>
      </c>
      <c r="S48" s="721"/>
      <c r="T48" s="749"/>
      <c r="U48" s="718"/>
    </row>
    <row r="49" spans="1:23" ht="15.75" customHeight="1" thickBot="1" x14ac:dyDescent="0.3">
      <c r="A49" s="44"/>
      <c r="B49" s="94"/>
      <c r="C49" s="54"/>
      <c r="D49" s="61"/>
      <c r="E49" s="494"/>
      <c r="F49" s="585"/>
      <c r="G49" s="495"/>
      <c r="H49" s="494"/>
      <c r="I49" s="493"/>
      <c r="J49" s="484"/>
      <c r="K49" s="494"/>
      <c r="L49" s="493"/>
      <c r="M49" s="492"/>
      <c r="N49" s="491"/>
      <c r="O49" s="490"/>
      <c r="P49" s="489"/>
      <c r="Q49" s="584">
        <f t="shared" si="1"/>
        <v>0</v>
      </c>
      <c r="R49" s="541">
        <f>RANK(Q49,$Q$9:$Q108)</f>
        <v>11</v>
      </c>
      <c r="S49" s="721">
        <f>(Q49+Q50+Q51+Q52)</f>
        <v>0</v>
      </c>
      <c r="T49" s="749"/>
      <c r="U49" s="716" t="e">
        <f>RANK(T49,$T$9:$T108)</f>
        <v>#N/A</v>
      </c>
    </row>
    <row r="50" spans="1:23" ht="15.75" customHeight="1" thickBot="1" x14ac:dyDescent="0.3">
      <c r="A50" s="44"/>
      <c r="B50" s="94"/>
      <c r="C50" s="54"/>
      <c r="D50" s="61"/>
      <c r="E50" s="494"/>
      <c r="F50" s="585"/>
      <c r="G50" s="495"/>
      <c r="H50" s="494"/>
      <c r="I50" s="493"/>
      <c r="J50" s="484"/>
      <c r="K50" s="494"/>
      <c r="L50" s="493"/>
      <c r="M50" s="492"/>
      <c r="N50" s="491"/>
      <c r="O50" s="490"/>
      <c r="P50" s="489"/>
      <c r="Q50" s="584">
        <f t="shared" si="1"/>
        <v>0</v>
      </c>
      <c r="R50" s="541">
        <f>RANK(Q50,$Q$9:$Q109)</f>
        <v>11</v>
      </c>
      <c r="S50" s="721"/>
      <c r="T50" s="749"/>
      <c r="U50" s="717"/>
    </row>
    <row r="51" spans="1:23" ht="15.75" customHeight="1" thickBot="1" x14ac:dyDescent="0.3">
      <c r="A51" s="44"/>
      <c r="B51" s="94"/>
      <c r="C51" s="54"/>
      <c r="D51" s="61"/>
      <c r="E51" s="494"/>
      <c r="F51" s="585"/>
      <c r="G51" s="495"/>
      <c r="H51" s="494"/>
      <c r="I51" s="493"/>
      <c r="J51" s="484"/>
      <c r="K51" s="494"/>
      <c r="L51" s="493"/>
      <c r="M51" s="492"/>
      <c r="N51" s="491"/>
      <c r="O51" s="490"/>
      <c r="P51" s="489"/>
      <c r="Q51" s="584">
        <f t="shared" si="1"/>
        <v>0</v>
      </c>
      <c r="R51" s="541">
        <f>RANK(Q51,$Q$9:$Q110)</f>
        <v>11</v>
      </c>
      <c r="S51" s="721"/>
      <c r="T51" s="749"/>
      <c r="U51" s="717"/>
    </row>
    <row r="52" spans="1:23" ht="15.75" customHeight="1" thickBot="1" x14ac:dyDescent="0.3">
      <c r="A52" s="250"/>
      <c r="B52" s="249"/>
      <c r="C52" s="248"/>
      <c r="D52" s="595"/>
      <c r="E52" s="494"/>
      <c r="F52" s="585"/>
      <c r="G52" s="495"/>
      <c r="H52" s="494"/>
      <c r="I52" s="493"/>
      <c r="J52" s="484"/>
      <c r="K52" s="494"/>
      <c r="L52" s="493"/>
      <c r="M52" s="492"/>
      <c r="N52" s="491"/>
      <c r="O52" s="490"/>
      <c r="P52" s="489"/>
      <c r="Q52" s="584">
        <f t="shared" si="1"/>
        <v>0</v>
      </c>
      <c r="R52" s="541">
        <f>RANK(Q52,$Q$9:$Q111)</f>
        <v>11</v>
      </c>
      <c r="S52" s="721"/>
      <c r="T52" s="750"/>
      <c r="U52" s="718"/>
    </row>
    <row r="53" spans="1:23" ht="15.75" customHeight="1" thickBot="1" x14ac:dyDescent="0.3">
      <c r="A53" s="44"/>
      <c r="B53" s="94"/>
      <c r="C53" s="54"/>
      <c r="D53" s="61"/>
      <c r="E53" s="494"/>
      <c r="F53" s="585"/>
      <c r="G53" s="495"/>
      <c r="H53" s="494"/>
      <c r="I53" s="493"/>
      <c r="J53" s="484"/>
      <c r="K53" s="494"/>
      <c r="L53" s="493"/>
      <c r="M53" s="492"/>
      <c r="N53" s="491"/>
      <c r="O53" s="490"/>
      <c r="P53" s="489"/>
      <c r="Q53" s="584">
        <f t="shared" si="1"/>
        <v>0</v>
      </c>
      <c r="R53" s="541">
        <f>RANK(Q53,$Q$9:$Q112)</f>
        <v>11</v>
      </c>
      <c r="S53" s="764">
        <f>(Q53+Q54+Q55+Q56)</f>
        <v>0</v>
      </c>
      <c r="T53" s="746"/>
      <c r="U53" s="716" t="e">
        <f>RANK(T53,$T$9:$T112)</f>
        <v>#N/A</v>
      </c>
    </row>
    <row r="54" spans="1:23" ht="15.75" customHeight="1" thickBot="1" x14ac:dyDescent="0.3">
      <c r="A54" s="44"/>
      <c r="B54" s="94"/>
      <c r="C54" s="54"/>
      <c r="D54" s="61"/>
      <c r="E54" s="494"/>
      <c r="F54" s="585"/>
      <c r="G54" s="495"/>
      <c r="H54" s="494"/>
      <c r="I54" s="493"/>
      <c r="J54" s="484"/>
      <c r="K54" s="494"/>
      <c r="L54" s="493"/>
      <c r="M54" s="492"/>
      <c r="N54" s="491"/>
      <c r="O54" s="490"/>
      <c r="P54" s="489"/>
      <c r="Q54" s="584">
        <f t="shared" si="1"/>
        <v>0</v>
      </c>
      <c r="R54" s="541">
        <f>RANK(Q54,$Q$9:$Q113)</f>
        <v>11</v>
      </c>
      <c r="S54" s="764"/>
      <c r="T54" s="747"/>
      <c r="U54" s="717"/>
    </row>
    <row r="55" spans="1:23" ht="15.75" customHeight="1" thickBot="1" x14ac:dyDescent="0.3">
      <c r="A55" s="44"/>
      <c r="B55" s="94"/>
      <c r="C55" s="54"/>
      <c r="D55" s="61"/>
      <c r="E55" s="494"/>
      <c r="F55" s="585"/>
      <c r="G55" s="495"/>
      <c r="H55" s="494"/>
      <c r="I55" s="493"/>
      <c r="J55" s="484"/>
      <c r="K55" s="494"/>
      <c r="L55" s="493"/>
      <c r="M55" s="492"/>
      <c r="N55" s="491"/>
      <c r="O55" s="490"/>
      <c r="P55" s="489"/>
      <c r="Q55" s="584">
        <f t="shared" si="1"/>
        <v>0</v>
      </c>
      <c r="R55" s="541">
        <f>RANK(Q55,$Q$9:$Q114)</f>
        <v>11</v>
      </c>
      <c r="S55" s="764"/>
      <c r="T55" s="747"/>
      <c r="U55" s="717"/>
    </row>
    <row r="56" spans="1:23" ht="15.75" customHeight="1" thickBot="1" x14ac:dyDescent="0.3">
      <c r="A56" s="250"/>
      <c r="B56" s="249"/>
      <c r="C56" s="248"/>
      <c r="D56" s="595"/>
      <c r="E56" s="494"/>
      <c r="F56" s="585"/>
      <c r="G56" s="495"/>
      <c r="H56" s="494"/>
      <c r="I56" s="493"/>
      <c r="J56" s="484"/>
      <c r="K56" s="494"/>
      <c r="L56" s="493"/>
      <c r="M56" s="492"/>
      <c r="N56" s="491"/>
      <c r="O56" s="490"/>
      <c r="P56" s="489"/>
      <c r="Q56" s="584">
        <f t="shared" si="1"/>
        <v>0</v>
      </c>
      <c r="R56" s="541">
        <f>RANK(Q56,$Q$9:$Q115)</f>
        <v>11</v>
      </c>
      <c r="S56" s="764"/>
      <c r="T56" s="748"/>
      <c r="U56" s="718"/>
    </row>
    <row r="57" spans="1:23" ht="15.75" customHeight="1" thickBot="1" x14ac:dyDescent="0.3">
      <c r="A57" s="44"/>
      <c r="B57" s="94"/>
      <c r="C57" s="54"/>
      <c r="D57" s="61"/>
      <c r="E57" s="494"/>
      <c r="F57" s="585"/>
      <c r="G57" s="495"/>
      <c r="H57" s="494"/>
      <c r="I57" s="493"/>
      <c r="J57" s="484"/>
      <c r="K57" s="494"/>
      <c r="L57" s="493"/>
      <c r="M57" s="492"/>
      <c r="N57" s="491"/>
      <c r="O57" s="490"/>
      <c r="P57" s="489"/>
      <c r="Q57" s="584">
        <f t="shared" si="1"/>
        <v>0</v>
      </c>
      <c r="R57" s="541">
        <f>RANK(Q57,$Q$9:$Q116)</f>
        <v>11</v>
      </c>
      <c r="S57" s="721">
        <f>(Q57+Q58+Q59+Q60)</f>
        <v>0</v>
      </c>
      <c r="T57" s="746"/>
      <c r="U57" s="716" t="e">
        <f>RANK(T57,$T$9:$T116)</f>
        <v>#N/A</v>
      </c>
    </row>
    <row r="58" spans="1:23" ht="15.75" customHeight="1" thickBot="1" x14ac:dyDescent="0.3">
      <c r="A58" s="56"/>
      <c r="B58" s="97"/>
      <c r="C58" s="53"/>
      <c r="D58" s="60"/>
      <c r="E58" s="494"/>
      <c r="F58" s="585"/>
      <c r="G58" s="495"/>
      <c r="H58" s="494"/>
      <c r="I58" s="493"/>
      <c r="J58" s="484"/>
      <c r="K58" s="494"/>
      <c r="L58" s="493"/>
      <c r="M58" s="492"/>
      <c r="N58" s="491"/>
      <c r="O58" s="490"/>
      <c r="P58" s="489"/>
      <c r="Q58" s="584">
        <f t="shared" si="1"/>
        <v>0</v>
      </c>
      <c r="R58" s="541">
        <f>RANK(Q58,$Q$9:$Q117)</f>
        <v>11</v>
      </c>
      <c r="S58" s="721"/>
      <c r="T58" s="747"/>
      <c r="U58" s="717"/>
    </row>
    <row r="59" spans="1:23" ht="15.75" customHeight="1" thickBot="1" x14ac:dyDescent="0.3">
      <c r="A59" s="56"/>
      <c r="B59" s="97"/>
      <c r="C59" s="53"/>
      <c r="D59" s="60"/>
      <c r="E59" s="494"/>
      <c r="F59" s="585"/>
      <c r="G59" s="495"/>
      <c r="H59" s="494"/>
      <c r="I59" s="493"/>
      <c r="J59" s="484"/>
      <c r="K59" s="494"/>
      <c r="L59" s="493"/>
      <c r="M59" s="492"/>
      <c r="N59" s="491"/>
      <c r="O59" s="490"/>
      <c r="P59" s="489"/>
      <c r="Q59" s="584">
        <f t="shared" si="1"/>
        <v>0</v>
      </c>
      <c r="R59" s="541">
        <f>RANK(Q59,$Q$9:$Q118)</f>
        <v>11</v>
      </c>
      <c r="S59" s="721"/>
      <c r="T59" s="747"/>
      <c r="U59" s="717"/>
    </row>
    <row r="60" spans="1:23" ht="15.75" customHeight="1" thickBot="1" x14ac:dyDescent="0.3">
      <c r="A60" s="250"/>
      <c r="B60" s="249"/>
      <c r="C60" s="248"/>
      <c r="D60" s="595"/>
      <c r="E60" s="494"/>
      <c r="F60" s="585"/>
      <c r="G60" s="495"/>
      <c r="H60" s="494"/>
      <c r="I60" s="493"/>
      <c r="J60" s="484"/>
      <c r="K60" s="494"/>
      <c r="L60" s="493"/>
      <c r="M60" s="492"/>
      <c r="N60" s="491"/>
      <c r="O60" s="490"/>
      <c r="P60" s="489"/>
      <c r="Q60" s="584">
        <f t="shared" si="1"/>
        <v>0</v>
      </c>
      <c r="R60" s="541">
        <f>RANK(Q60,$Q$9:$Q119)</f>
        <v>11</v>
      </c>
      <c r="S60" s="721"/>
      <c r="T60" s="748"/>
      <c r="U60" s="718"/>
    </row>
    <row r="61" spans="1:23" ht="15.75" customHeight="1" thickBot="1" x14ac:dyDescent="0.3">
      <c r="A61" s="44"/>
      <c r="B61" s="72"/>
      <c r="C61" s="54"/>
      <c r="D61" s="93"/>
      <c r="E61" s="494"/>
      <c r="F61" s="585"/>
      <c r="G61" s="495"/>
      <c r="H61" s="494"/>
      <c r="I61" s="493"/>
      <c r="J61" s="484"/>
      <c r="K61" s="494"/>
      <c r="L61" s="493"/>
      <c r="M61" s="492"/>
      <c r="N61" s="491"/>
      <c r="O61" s="490"/>
      <c r="P61" s="489"/>
      <c r="Q61" s="584">
        <f t="shared" si="1"/>
        <v>0</v>
      </c>
      <c r="R61" s="541">
        <f>RANK(Q61,$Q$9:$Q120)</f>
        <v>11</v>
      </c>
      <c r="S61" s="721">
        <f>(Q61+Q62+Q63+Q64)</f>
        <v>0</v>
      </c>
      <c r="T61" s="746"/>
      <c r="U61" s="716" t="e">
        <f>RANK(T61,$T$9:$T120)</f>
        <v>#N/A</v>
      </c>
    </row>
    <row r="62" spans="1:23" ht="15.75" customHeight="1" thickBot="1" x14ac:dyDescent="0.3">
      <c r="A62" s="56"/>
      <c r="B62" s="66"/>
      <c r="C62" s="53"/>
      <c r="D62" s="65"/>
      <c r="E62" s="494"/>
      <c r="F62" s="585"/>
      <c r="G62" s="495"/>
      <c r="H62" s="494"/>
      <c r="I62" s="493"/>
      <c r="J62" s="484"/>
      <c r="K62" s="494"/>
      <c r="L62" s="493"/>
      <c r="M62" s="492"/>
      <c r="N62" s="491"/>
      <c r="O62" s="490"/>
      <c r="P62" s="489"/>
      <c r="Q62" s="584">
        <f t="shared" si="1"/>
        <v>0</v>
      </c>
      <c r="R62" s="541">
        <f>RANK(Q62,$Q$9:$Q121)</f>
        <v>11</v>
      </c>
      <c r="S62" s="721"/>
      <c r="T62" s="747"/>
      <c r="U62" s="717"/>
      <c r="W62" s="594"/>
    </row>
    <row r="63" spans="1:23" ht="15.75" customHeight="1" thickBot="1" x14ac:dyDescent="0.3">
      <c r="A63" s="56"/>
      <c r="B63" s="66"/>
      <c r="C63" s="53"/>
      <c r="D63" s="65"/>
      <c r="E63" s="494"/>
      <c r="F63" s="585"/>
      <c r="G63" s="495"/>
      <c r="H63" s="494"/>
      <c r="I63" s="493"/>
      <c r="J63" s="484"/>
      <c r="K63" s="494"/>
      <c r="L63" s="493"/>
      <c r="M63" s="492"/>
      <c r="N63" s="491"/>
      <c r="O63" s="490"/>
      <c r="P63" s="489"/>
      <c r="Q63" s="584">
        <f t="shared" si="1"/>
        <v>0</v>
      </c>
      <c r="R63" s="541">
        <f>RANK(Q63,$Q$9:$Q122)</f>
        <v>11</v>
      </c>
      <c r="S63" s="721"/>
      <c r="T63" s="747"/>
      <c r="U63" s="717"/>
    </row>
    <row r="64" spans="1:23" ht="15.75" customHeight="1" thickBot="1" x14ac:dyDescent="0.3">
      <c r="A64" s="250"/>
      <c r="B64" s="320"/>
      <c r="C64" s="248"/>
      <c r="D64" s="256"/>
      <c r="E64" s="592"/>
      <c r="F64" s="593"/>
      <c r="G64" s="495"/>
      <c r="H64" s="592"/>
      <c r="I64" s="591"/>
      <c r="J64" s="484"/>
      <c r="K64" s="592"/>
      <c r="L64" s="591"/>
      <c r="M64" s="492"/>
      <c r="N64" s="590"/>
      <c r="O64" s="490"/>
      <c r="P64" s="489"/>
      <c r="Q64" s="584">
        <f t="shared" si="1"/>
        <v>0</v>
      </c>
      <c r="R64" s="541">
        <f>RANK(Q64,$Q$9:$Q123)</f>
        <v>11</v>
      </c>
      <c r="S64" s="721"/>
      <c r="T64" s="748"/>
      <c r="U64" s="718"/>
    </row>
    <row r="65" spans="1:21" ht="15.75" customHeight="1" thickBot="1" x14ac:dyDescent="0.3">
      <c r="A65" s="44"/>
      <c r="B65" s="72"/>
      <c r="C65" s="54"/>
      <c r="D65" s="61"/>
      <c r="E65" s="588"/>
      <c r="F65" s="589"/>
      <c r="G65" s="495"/>
      <c r="H65" s="588"/>
      <c r="I65" s="587"/>
      <c r="J65" s="484"/>
      <c r="K65" s="588"/>
      <c r="L65" s="587"/>
      <c r="M65" s="492"/>
      <c r="N65" s="586"/>
      <c r="O65" s="490"/>
      <c r="P65" s="489"/>
      <c r="Q65" s="584">
        <f t="shared" si="1"/>
        <v>0</v>
      </c>
      <c r="R65" s="541">
        <f>RANK(Q65,$Q$9:$Q124)</f>
        <v>11</v>
      </c>
      <c r="S65" s="721">
        <f>(Q65+Q66+Q67+Q68)</f>
        <v>0</v>
      </c>
      <c r="T65" s="746"/>
      <c r="U65" s="716" t="e">
        <f>RANK(T65,$T$9:$T124)</f>
        <v>#N/A</v>
      </c>
    </row>
    <row r="66" spans="1:21" ht="15.75" customHeight="1" thickBot="1" x14ac:dyDescent="0.3">
      <c r="A66" s="56"/>
      <c r="B66" s="66"/>
      <c r="C66" s="53"/>
      <c r="D66" s="60"/>
      <c r="E66" s="494"/>
      <c r="F66" s="585"/>
      <c r="G66" s="495"/>
      <c r="H66" s="494"/>
      <c r="I66" s="493"/>
      <c r="J66" s="484"/>
      <c r="K66" s="494"/>
      <c r="L66" s="493"/>
      <c r="M66" s="492"/>
      <c r="N66" s="491"/>
      <c r="O66" s="490"/>
      <c r="P66" s="489"/>
      <c r="Q66" s="584">
        <f t="shared" si="1"/>
        <v>0</v>
      </c>
      <c r="R66" s="541">
        <f>RANK(Q66,$Q$9:$Q125)</f>
        <v>11</v>
      </c>
      <c r="S66" s="721"/>
      <c r="T66" s="747"/>
      <c r="U66" s="717"/>
    </row>
    <row r="67" spans="1:21" ht="15.75" customHeight="1" thickBot="1" x14ac:dyDescent="0.3">
      <c r="A67" s="56"/>
      <c r="B67" s="66"/>
      <c r="C67" s="53"/>
      <c r="D67" s="60"/>
      <c r="E67" s="494"/>
      <c r="F67" s="585"/>
      <c r="G67" s="495"/>
      <c r="H67" s="494"/>
      <c r="I67" s="493"/>
      <c r="J67" s="484"/>
      <c r="K67" s="494"/>
      <c r="L67" s="493"/>
      <c r="M67" s="492"/>
      <c r="N67" s="491"/>
      <c r="O67" s="490"/>
      <c r="P67" s="489"/>
      <c r="Q67" s="584">
        <f t="shared" si="1"/>
        <v>0</v>
      </c>
      <c r="R67" s="541">
        <f>RANK(Q67,$Q$9:$Q126)</f>
        <v>11</v>
      </c>
      <c r="S67" s="721"/>
      <c r="T67" s="747"/>
      <c r="U67" s="717"/>
    </row>
    <row r="68" spans="1:21" ht="15.75" customHeight="1" thickBot="1" x14ac:dyDescent="0.3">
      <c r="A68" s="224"/>
      <c r="B68" s="223"/>
      <c r="C68" s="222"/>
      <c r="D68" s="221"/>
      <c r="E68" s="483"/>
      <c r="F68" s="583"/>
      <c r="G68" s="495"/>
      <c r="H68" s="483"/>
      <c r="I68" s="482"/>
      <c r="J68" s="484"/>
      <c r="K68" s="483"/>
      <c r="L68" s="482"/>
      <c r="M68" s="481"/>
      <c r="N68" s="480"/>
      <c r="O68" s="479"/>
      <c r="P68" s="489"/>
      <c r="Q68" s="582">
        <f t="shared" si="1"/>
        <v>0</v>
      </c>
      <c r="R68" s="531">
        <f>RANK(Q68,$Q$9:$Q127)</f>
        <v>11</v>
      </c>
      <c r="S68" s="721"/>
      <c r="T68" s="748"/>
      <c r="U68" s="718"/>
    </row>
    <row r="69" spans="1:21" x14ac:dyDescent="0.25">
      <c r="G69" s="212"/>
      <c r="J69" s="212"/>
      <c r="O69" s="212"/>
      <c r="P69" s="212"/>
      <c r="Q69" s="212"/>
    </row>
  </sheetData>
  <mergeCells count="55">
    <mergeCell ref="S61:S64"/>
    <mergeCell ref="T61:T64"/>
    <mergeCell ref="U61:U64"/>
    <mergeCell ref="S65:S68"/>
    <mergeCell ref="T65:T68"/>
    <mergeCell ref="U65:U68"/>
    <mergeCell ref="S53:S56"/>
    <mergeCell ref="T53:T56"/>
    <mergeCell ref="U53:U56"/>
    <mergeCell ref="S57:S60"/>
    <mergeCell ref="T57:T60"/>
    <mergeCell ref="U57:U60"/>
    <mergeCell ref="S45:S48"/>
    <mergeCell ref="T45:T48"/>
    <mergeCell ref="U45:U48"/>
    <mergeCell ref="S49:S52"/>
    <mergeCell ref="T49:T52"/>
    <mergeCell ref="U49:U52"/>
    <mergeCell ref="S37:S40"/>
    <mergeCell ref="T37:T40"/>
    <mergeCell ref="U37:U40"/>
    <mergeCell ref="S41:S44"/>
    <mergeCell ref="T41:T44"/>
    <mergeCell ref="U41:U44"/>
    <mergeCell ref="S29:S32"/>
    <mergeCell ref="T29:T32"/>
    <mergeCell ref="U29:U32"/>
    <mergeCell ref="S33:S36"/>
    <mergeCell ref="T33:T36"/>
    <mergeCell ref="U33:U36"/>
    <mergeCell ref="S21:S24"/>
    <mergeCell ref="T21:T24"/>
    <mergeCell ref="U21:U24"/>
    <mergeCell ref="S25:S28"/>
    <mergeCell ref="T25:T28"/>
    <mergeCell ref="U25:U28"/>
    <mergeCell ref="S13:S16"/>
    <mergeCell ref="T13:T16"/>
    <mergeCell ref="U13:U16"/>
    <mergeCell ref="S17:S20"/>
    <mergeCell ref="T17:T20"/>
    <mergeCell ref="U17:U20"/>
    <mergeCell ref="S9:S12"/>
    <mergeCell ref="T9:T12"/>
    <mergeCell ref="U9:U12"/>
    <mergeCell ref="A1:R2"/>
    <mergeCell ref="A3:R3"/>
    <mergeCell ref="A4:R4"/>
    <mergeCell ref="A5:R5"/>
    <mergeCell ref="E7:G7"/>
    <mergeCell ref="H7:J7"/>
    <mergeCell ref="K7:M7"/>
    <mergeCell ref="N7:P7"/>
    <mergeCell ref="T7:T8"/>
    <mergeCell ref="U7:U8"/>
  </mergeCells>
  <pageMargins left="0.25" right="0.25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U73"/>
  <sheetViews>
    <sheetView tabSelected="1" zoomScaleNormal="100" workbookViewId="0">
      <selection activeCell="A4" sqref="A4:R4"/>
    </sheetView>
  </sheetViews>
  <sheetFormatPr defaultRowHeight="15" x14ac:dyDescent="0.25"/>
  <cols>
    <col min="1" max="1" width="11" style="211" customWidth="1"/>
    <col min="2" max="2" width="12.7109375" style="211" customWidth="1"/>
    <col min="3" max="3" width="7.140625" style="211" customWidth="1"/>
    <col min="4" max="4" width="32.28515625" style="211" customWidth="1"/>
    <col min="5" max="16" width="5" style="211" customWidth="1"/>
    <col min="17" max="18" width="8.5703125" style="211" customWidth="1"/>
    <col min="19" max="19" width="10.7109375" style="211" customWidth="1"/>
    <col min="20" max="16384" width="9.140625" style="211"/>
  </cols>
  <sheetData>
    <row r="1" spans="1:21" x14ac:dyDescent="0.25">
      <c r="A1" s="732" t="s">
        <v>76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</row>
    <row r="2" spans="1:21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1:21" x14ac:dyDescent="0.25">
      <c r="A3" s="734" t="s">
        <v>74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</row>
    <row r="4" spans="1:21" x14ac:dyDescent="0.25">
      <c r="A4" s="734" t="s">
        <v>129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</row>
    <row r="5" spans="1:21" x14ac:dyDescent="0.25">
      <c r="A5" s="734" t="s">
        <v>75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</row>
    <row r="6" spans="1:21" ht="15.75" thickBot="1" x14ac:dyDescent="0.3">
      <c r="P6" s="341"/>
    </row>
    <row r="7" spans="1:21" ht="15.75" thickBot="1" x14ac:dyDescent="0.3">
      <c r="A7" s="438" t="s">
        <v>1</v>
      </c>
      <c r="B7" s="437" t="s">
        <v>2</v>
      </c>
      <c r="C7" s="437" t="s">
        <v>62</v>
      </c>
      <c r="D7" s="436" t="s">
        <v>4</v>
      </c>
      <c r="E7" s="756" t="s">
        <v>68</v>
      </c>
      <c r="F7" s="761"/>
      <c r="G7" s="762"/>
      <c r="H7" s="763" t="s">
        <v>60</v>
      </c>
      <c r="I7" s="761"/>
      <c r="J7" s="762"/>
      <c r="K7" s="763" t="s">
        <v>67</v>
      </c>
      <c r="L7" s="761"/>
      <c r="M7" s="762"/>
      <c r="N7" s="763" t="s">
        <v>66</v>
      </c>
      <c r="O7" s="761"/>
      <c r="P7" s="762"/>
      <c r="Q7" s="435" t="s">
        <v>45</v>
      </c>
      <c r="R7" s="434" t="s">
        <v>7</v>
      </c>
      <c r="S7" s="334" t="s">
        <v>57</v>
      </c>
      <c r="T7" s="739" t="s">
        <v>65</v>
      </c>
      <c r="U7" s="744" t="s">
        <v>55</v>
      </c>
    </row>
    <row r="8" spans="1:21" ht="15.75" thickBot="1" x14ac:dyDescent="0.3">
      <c r="A8" s="433"/>
      <c r="B8" s="432"/>
      <c r="C8" s="432"/>
      <c r="D8" s="431"/>
      <c r="E8" s="430" t="s">
        <v>54</v>
      </c>
      <c r="F8" s="581" t="s">
        <v>53</v>
      </c>
      <c r="G8" s="581" t="s">
        <v>73</v>
      </c>
      <c r="H8" s="429" t="s">
        <v>54</v>
      </c>
      <c r="I8" s="579" t="s">
        <v>53</v>
      </c>
      <c r="J8" s="578" t="s">
        <v>73</v>
      </c>
      <c r="K8" s="429" t="s">
        <v>54</v>
      </c>
      <c r="L8" s="579" t="s">
        <v>53</v>
      </c>
      <c r="M8" s="580" t="s">
        <v>73</v>
      </c>
      <c r="N8" s="429" t="s">
        <v>54</v>
      </c>
      <c r="O8" s="579" t="s">
        <v>53</v>
      </c>
      <c r="P8" s="578" t="s">
        <v>73</v>
      </c>
      <c r="Q8" s="425" t="s">
        <v>52</v>
      </c>
      <c r="R8" s="424" t="s">
        <v>52</v>
      </c>
      <c r="S8" s="323" t="s">
        <v>51</v>
      </c>
      <c r="T8" s="739"/>
      <c r="U8" s="745"/>
    </row>
    <row r="9" spans="1:21" ht="15.75" thickBot="1" x14ac:dyDescent="0.3">
      <c r="A9" s="423" t="s">
        <v>126</v>
      </c>
      <c r="B9" s="239" t="s">
        <v>127</v>
      </c>
      <c r="C9" s="47">
        <v>1998</v>
      </c>
      <c r="D9" s="644" t="s">
        <v>34</v>
      </c>
      <c r="E9" s="384">
        <v>21</v>
      </c>
      <c r="F9" s="537">
        <f t="shared" ref="F9:F40" si="0">E9*1.5</f>
        <v>31.5</v>
      </c>
      <c r="G9" s="495">
        <f>RANK(F9,$F$9:F68)</f>
        <v>16</v>
      </c>
      <c r="H9" s="230">
        <v>6.9</v>
      </c>
      <c r="I9" s="558">
        <v>29</v>
      </c>
      <c r="J9" s="492">
        <f>RANK(I9,$I$9:I68)</f>
        <v>20</v>
      </c>
      <c r="K9" s="381">
        <v>21</v>
      </c>
      <c r="L9" s="544">
        <f t="shared" ref="L9:L40" si="1">K9*3</f>
        <v>63</v>
      </c>
      <c r="M9" s="492">
        <f>RANK(L9,$L$9:L68)</f>
        <v>6</v>
      </c>
      <c r="N9" s="643">
        <v>33</v>
      </c>
      <c r="O9" s="577">
        <f t="shared" ref="O9:O40" si="2">N9*1.5</f>
        <v>49.5</v>
      </c>
      <c r="P9" s="489">
        <f>RANK(O9,$O$9:O68)</f>
        <v>7</v>
      </c>
      <c r="Q9" s="500">
        <f t="shared" ref="Q9:Q40" si="3">(F9+I9+L9+O9)</f>
        <v>173</v>
      </c>
      <c r="R9" s="541">
        <f>RANK(Q9,$Q$9:Q27)</f>
        <v>10</v>
      </c>
      <c r="S9" s="740">
        <f>(Q9+Q10+Q11+Q12)</f>
        <v>609</v>
      </c>
      <c r="T9" s="755">
        <v>466.5</v>
      </c>
      <c r="U9" s="716">
        <f>RANK(T9,$T$9:$T$72)</f>
        <v>4</v>
      </c>
    </row>
    <row r="10" spans="1:21" ht="15.75" thickBot="1" x14ac:dyDescent="0.3">
      <c r="A10" s="56" t="s">
        <v>128</v>
      </c>
      <c r="B10" s="66" t="s">
        <v>9</v>
      </c>
      <c r="C10" s="53">
        <v>1999</v>
      </c>
      <c r="D10" s="645" t="s">
        <v>34</v>
      </c>
      <c r="E10" s="384">
        <v>22</v>
      </c>
      <c r="F10" s="537">
        <f t="shared" si="0"/>
        <v>33</v>
      </c>
      <c r="G10" s="495">
        <f>RANK(F10,$F$9:F69)</f>
        <v>12</v>
      </c>
      <c r="H10" s="230">
        <v>7.5</v>
      </c>
      <c r="I10" s="558">
        <v>35</v>
      </c>
      <c r="J10" s="492">
        <f>RANK(I10,$I$9:I69)</f>
        <v>11</v>
      </c>
      <c r="K10" s="381">
        <v>14</v>
      </c>
      <c r="L10" s="544">
        <f t="shared" si="1"/>
        <v>42</v>
      </c>
      <c r="M10" s="492">
        <f>RANK(L10,$L$9:L69)</f>
        <v>16</v>
      </c>
      <c r="N10" s="642">
        <v>25</v>
      </c>
      <c r="O10" s="577">
        <f t="shared" si="2"/>
        <v>37.5</v>
      </c>
      <c r="P10" s="489">
        <f>RANK(O10,$O$9:O69)</f>
        <v>14</v>
      </c>
      <c r="Q10" s="488">
        <f t="shared" si="3"/>
        <v>147.5</v>
      </c>
      <c r="R10" s="541">
        <f>RANK(Q10,$Q$9:Q27)</f>
        <v>14</v>
      </c>
      <c r="S10" s="740"/>
      <c r="T10" s="755"/>
      <c r="U10" s="717"/>
    </row>
    <row r="11" spans="1:21" ht="15.75" thickBot="1" x14ac:dyDescent="0.3">
      <c r="A11" s="136" t="s">
        <v>89</v>
      </c>
      <c r="B11" s="66" t="s">
        <v>93</v>
      </c>
      <c r="C11" s="53">
        <v>1998</v>
      </c>
      <c r="D11" s="646" t="s">
        <v>34</v>
      </c>
      <c r="E11" s="384">
        <v>22</v>
      </c>
      <c r="F11" s="537">
        <f t="shared" si="0"/>
        <v>33</v>
      </c>
      <c r="G11" s="495">
        <f>RANK(F11,$F$9:F70)</f>
        <v>12</v>
      </c>
      <c r="H11" s="230">
        <v>7.1</v>
      </c>
      <c r="I11" s="558">
        <v>30</v>
      </c>
      <c r="J11" s="492">
        <f>RANK(I11,$I$9:I70)</f>
        <v>18</v>
      </c>
      <c r="K11" s="381">
        <v>15</v>
      </c>
      <c r="L11" s="544">
        <f t="shared" si="1"/>
        <v>45</v>
      </c>
      <c r="M11" s="492">
        <f>RANK(L11,$L$9:L70)</f>
        <v>13</v>
      </c>
      <c r="N11" s="642">
        <v>23</v>
      </c>
      <c r="O11" s="577">
        <f t="shared" si="2"/>
        <v>34.5</v>
      </c>
      <c r="P11" s="489">
        <f>RANK(O11,$O$9:O70)</f>
        <v>17</v>
      </c>
      <c r="Q11" s="705">
        <f t="shared" si="3"/>
        <v>142.5</v>
      </c>
      <c r="R11" s="541">
        <f>RANK(Q11,$Q$9:Q27)</f>
        <v>16</v>
      </c>
      <c r="S11" s="740"/>
      <c r="T11" s="755"/>
      <c r="U11" s="717"/>
    </row>
    <row r="12" spans="1:21" ht="15.75" thickBot="1" x14ac:dyDescent="0.3">
      <c r="A12" s="250" t="s">
        <v>90</v>
      </c>
      <c r="B12" s="406" t="s">
        <v>91</v>
      </c>
      <c r="C12" s="222">
        <v>1998</v>
      </c>
      <c r="D12" s="645" t="s">
        <v>34</v>
      </c>
      <c r="E12" s="384">
        <v>18</v>
      </c>
      <c r="F12" s="537">
        <f t="shared" si="0"/>
        <v>27</v>
      </c>
      <c r="G12" s="495">
        <f>RANK(F12,$F$9:F71)</f>
        <v>20</v>
      </c>
      <c r="H12" s="230">
        <v>7.8</v>
      </c>
      <c r="I12" s="558">
        <v>41</v>
      </c>
      <c r="J12" s="492">
        <f>RANK(I12,$I$9:I71)</f>
        <v>9</v>
      </c>
      <c r="K12" s="381">
        <v>14</v>
      </c>
      <c r="L12" s="544">
        <f t="shared" si="1"/>
        <v>42</v>
      </c>
      <c r="M12" s="492">
        <f>RANK(L12,$L$9:L71)</f>
        <v>16</v>
      </c>
      <c r="N12" s="642">
        <v>24</v>
      </c>
      <c r="O12" s="577">
        <f t="shared" si="2"/>
        <v>36</v>
      </c>
      <c r="P12" s="489">
        <f>RANK(O12,$O$9:O71)</f>
        <v>15</v>
      </c>
      <c r="Q12" s="488">
        <f t="shared" si="3"/>
        <v>146</v>
      </c>
      <c r="R12" s="541">
        <f>RANK(Q12,$Q$9:Q297)</f>
        <v>17</v>
      </c>
      <c r="S12" s="740"/>
      <c r="T12" s="755"/>
      <c r="U12" s="718"/>
    </row>
    <row r="13" spans="1:21" ht="15.75" customHeight="1" thickBot="1" x14ac:dyDescent="0.3">
      <c r="A13" s="43" t="s">
        <v>92</v>
      </c>
      <c r="B13" s="46" t="s">
        <v>93</v>
      </c>
      <c r="C13" s="49">
        <v>1997</v>
      </c>
      <c r="D13" s="660" t="s">
        <v>94</v>
      </c>
      <c r="E13" s="384">
        <v>29</v>
      </c>
      <c r="F13" s="537">
        <f t="shared" si="0"/>
        <v>43.5</v>
      </c>
      <c r="G13" s="495">
        <f>RANK(F13,$F$9:F72)</f>
        <v>9</v>
      </c>
      <c r="H13" s="230">
        <v>7.5</v>
      </c>
      <c r="I13" s="558">
        <v>35</v>
      </c>
      <c r="J13" s="492">
        <f>RANK(I13,$I$9:I72)</f>
        <v>11</v>
      </c>
      <c r="K13" s="381">
        <v>20</v>
      </c>
      <c r="L13" s="544">
        <f t="shared" si="1"/>
        <v>60</v>
      </c>
      <c r="M13" s="492">
        <f>RANK(L13,$L$9:L72)</f>
        <v>8</v>
      </c>
      <c r="N13" s="642">
        <v>26</v>
      </c>
      <c r="O13" s="577">
        <f t="shared" si="2"/>
        <v>39</v>
      </c>
      <c r="P13" s="489">
        <f>RANK(O13,$O$9:O72)</f>
        <v>12</v>
      </c>
      <c r="Q13" s="488">
        <f t="shared" si="3"/>
        <v>177.5</v>
      </c>
      <c r="R13" s="541">
        <f>RANK(Q13,$Q$9:Q27)</f>
        <v>8</v>
      </c>
      <c r="S13" s="740">
        <f>(Q13+Q14+Q15+Q16)</f>
        <v>579.5</v>
      </c>
      <c r="T13" s="755">
        <v>466</v>
      </c>
      <c r="U13" s="716">
        <f>RANK(T13,$T$9:$T$72)</f>
        <v>5</v>
      </c>
    </row>
    <row r="14" spans="1:21" ht="15.75" customHeight="1" thickBot="1" x14ac:dyDescent="0.3">
      <c r="A14" s="42" t="s">
        <v>95</v>
      </c>
      <c r="B14" s="45" t="s">
        <v>10</v>
      </c>
      <c r="C14" s="48">
        <v>1996</v>
      </c>
      <c r="D14" s="648" t="s">
        <v>94</v>
      </c>
      <c r="E14" s="384">
        <v>20</v>
      </c>
      <c r="F14" s="537">
        <f t="shared" si="0"/>
        <v>30</v>
      </c>
      <c r="G14" s="495">
        <f>RANK(F14,$F$9:F73)</f>
        <v>17</v>
      </c>
      <c r="H14" s="230">
        <v>7.4</v>
      </c>
      <c r="I14" s="558">
        <v>34</v>
      </c>
      <c r="J14" s="492">
        <f>RANK(I14,$I$9:I73)</f>
        <v>15</v>
      </c>
      <c r="K14" s="381">
        <v>12</v>
      </c>
      <c r="L14" s="544">
        <f t="shared" si="1"/>
        <v>36</v>
      </c>
      <c r="M14" s="492">
        <f>RANK(L14,$L$9:L73)</f>
        <v>20</v>
      </c>
      <c r="N14" s="642">
        <v>9</v>
      </c>
      <c r="O14" s="577">
        <f t="shared" si="2"/>
        <v>13.5</v>
      </c>
      <c r="P14" s="489">
        <f>RANK(O14,$O$9:O73)</f>
        <v>21</v>
      </c>
      <c r="Q14" s="705">
        <f t="shared" si="3"/>
        <v>113.5</v>
      </c>
      <c r="R14" s="541">
        <f>RANK(Q14,$Q$9:Q27)</f>
        <v>18</v>
      </c>
      <c r="S14" s="740"/>
      <c r="T14" s="755"/>
      <c r="U14" s="717"/>
    </row>
    <row r="15" spans="1:21" ht="15.75" customHeight="1" thickBot="1" x14ac:dyDescent="0.3">
      <c r="A15" s="42" t="s">
        <v>96</v>
      </c>
      <c r="B15" s="45" t="s">
        <v>30</v>
      </c>
      <c r="C15" s="48">
        <v>1996</v>
      </c>
      <c r="D15" s="649" t="s">
        <v>94</v>
      </c>
      <c r="E15" s="384">
        <v>34</v>
      </c>
      <c r="F15" s="537">
        <f t="shared" si="0"/>
        <v>51</v>
      </c>
      <c r="G15" s="495">
        <f>RANK(F15,$F$9:F74)</f>
        <v>7</v>
      </c>
      <c r="H15" s="230">
        <v>8</v>
      </c>
      <c r="I15" s="558">
        <v>45</v>
      </c>
      <c r="J15" s="492">
        <f>RANK(I15,$I$9:I74)</f>
        <v>8</v>
      </c>
      <c r="K15" s="381">
        <v>15</v>
      </c>
      <c r="L15" s="544">
        <f t="shared" si="1"/>
        <v>45</v>
      </c>
      <c r="M15" s="492">
        <f>RANK(L15,$L$9:L74)</f>
        <v>13</v>
      </c>
      <c r="N15" s="642">
        <v>22</v>
      </c>
      <c r="O15" s="577">
        <f t="shared" si="2"/>
        <v>33</v>
      </c>
      <c r="P15" s="489">
        <f>RANK(O15,$O$9:O74)</f>
        <v>19</v>
      </c>
      <c r="Q15" s="500">
        <f t="shared" si="3"/>
        <v>174</v>
      </c>
      <c r="R15" s="541">
        <f>RANK(Q15,$Q$9:Q27)</f>
        <v>9</v>
      </c>
      <c r="S15" s="740"/>
      <c r="T15" s="755"/>
      <c r="U15" s="717"/>
    </row>
    <row r="16" spans="1:21" ht="15.75" customHeight="1" thickBot="1" x14ac:dyDescent="0.3">
      <c r="A16" s="661" t="s">
        <v>97</v>
      </c>
      <c r="B16" s="662" t="s">
        <v>28</v>
      </c>
      <c r="C16" s="663">
        <v>1997</v>
      </c>
      <c r="D16" s="664" t="s">
        <v>94</v>
      </c>
      <c r="E16" s="384">
        <v>19</v>
      </c>
      <c r="F16" s="537">
        <f t="shared" si="0"/>
        <v>28.5</v>
      </c>
      <c r="G16" s="495">
        <f>RANK(F16,$F$9:F75)</f>
        <v>18</v>
      </c>
      <c r="H16" s="230">
        <v>6.9</v>
      </c>
      <c r="I16" s="558">
        <v>29</v>
      </c>
      <c r="J16" s="492">
        <f>RANK(I16,$I$9:I75)</f>
        <v>20</v>
      </c>
      <c r="K16" s="381">
        <v>12</v>
      </c>
      <c r="L16" s="544">
        <f t="shared" si="1"/>
        <v>36</v>
      </c>
      <c r="M16" s="492">
        <f>RANK(L16,$L$9:L75)</f>
        <v>20</v>
      </c>
      <c r="N16" s="642">
        <v>14</v>
      </c>
      <c r="O16" s="577">
        <f t="shared" si="2"/>
        <v>21</v>
      </c>
      <c r="P16" s="489">
        <f>RANK(O16,$O$9:O75)</f>
        <v>20</v>
      </c>
      <c r="Q16" s="488">
        <f t="shared" si="3"/>
        <v>114.5</v>
      </c>
      <c r="R16" s="541">
        <f>RANK(Q16,$Q$9:Q27)</f>
        <v>17</v>
      </c>
      <c r="S16" s="740"/>
      <c r="T16" s="755"/>
      <c r="U16" s="718"/>
    </row>
    <row r="17" spans="1:21" ht="15.75" customHeight="1" thickBot="1" x14ac:dyDescent="0.3">
      <c r="A17" s="43" t="s">
        <v>23</v>
      </c>
      <c r="B17" s="46" t="s">
        <v>10</v>
      </c>
      <c r="C17" s="49">
        <v>1995</v>
      </c>
      <c r="D17" s="665" t="s">
        <v>33</v>
      </c>
      <c r="E17" s="384">
        <v>51</v>
      </c>
      <c r="F17" s="537">
        <f t="shared" si="0"/>
        <v>76.5</v>
      </c>
      <c r="G17" s="495">
        <f>RANK(F17,$F$9:F76)</f>
        <v>1</v>
      </c>
      <c r="H17" s="230">
        <v>8.6999999999999993</v>
      </c>
      <c r="I17" s="558">
        <v>59</v>
      </c>
      <c r="J17" s="492">
        <f>RANK(I17,$I$9:I76)</f>
        <v>4</v>
      </c>
      <c r="K17" s="381">
        <v>22</v>
      </c>
      <c r="L17" s="544">
        <f t="shared" si="1"/>
        <v>66</v>
      </c>
      <c r="M17" s="492">
        <f>RANK(L17,$L$9:L76)</f>
        <v>5</v>
      </c>
      <c r="N17" s="228">
        <v>39</v>
      </c>
      <c r="O17" s="577">
        <f t="shared" si="2"/>
        <v>58.5</v>
      </c>
      <c r="P17" s="489">
        <f>RANK(O17,$O$9:O76)</f>
        <v>1</v>
      </c>
      <c r="Q17" s="488">
        <f t="shared" si="3"/>
        <v>260</v>
      </c>
      <c r="R17" s="541">
        <f>RANK(Q17,$Q$9:Q27)</f>
        <v>1</v>
      </c>
      <c r="S17" s="740">
        <f>(Q17+Q18+Q19+Q20)</f>
        <v>725.5</v>
      </c>
      <c r="T17" s="755">
        <v>725.5</v>
      </c>
      <c r="U17" s="716">
        <f>RANK(T17,$T$9:$T$72)</f>
        <v>1</v>
      </c>
    </row>
    <row r="18" spans="1:21" ht="15.75" customHeight="1" thickBot="1" x14ac:dyDescent="0.3">
      <c r="A18" s="42" t="s">
        <v>98</v>
      </c>
      <c r="B18" s="45" t="s">
        <v>99</v>
      </c>
      <c r="C18" s="48">
        <v>1996</v>
      </c>
      <c r="D18" s="648" t="s">
        <v>33</v>
      </c>
      <c r="E18" s="384">
        <v>35</v>
      </c>
      <c r="F18" s="537">
        <f t="shared" si="0"/>
        <v>52.5</v>
      </c>
      <c r="G18" s="495">
        <f>RANK(F18,$F$9:F77)</f>
        <v>6</v>
      </c>
      <c r="H18" s="230">
        <v>9</v>
      </c>
      <c r="I18" s="558">
        <v>65</v>
      </c>
      <c r="J18" s="492">
        <f>RANK(I18,$I$9:I77)</f>
        <v>1</v>
      </c>
      <c r="K18" s="381">
        <v>23</v>
      </c>
      <c r="L18" s="544">
        <f t="shared" si="1"/>
        <v>69</v>
      </c>
      <c r="M18" s="492">
        <f>RANK(L18,$L$9:L77)</f>
        <v>2</v>
      </c>
      <c r="N18" s="642">
        <v>27</v>
      </c>
      <c r="O18" s="577">
        <f t="shared" si="2"/>
        <v>40.5</v>
      </c>
      <c r="P18" s="489">
        <f>RANK(O18,$O$9:O77)</f>
        <v>10</v>
      </c>
      <c r="Q18" s="488">
        <f t="shared" si="3"/>
        <v>227</v>
      </c>
      <c r="R18" s="541">
        <f>RANK(Q18,$Q$9:Q27)</f>
        <v>5</v>
      </c>
      <c r="S18" s="740"/>
      <c r="T18" s="755"/>
      <c r="U18" s="717"/>
    </row>
    <row r="19" spans="1:21" ht="15.75" customHeight="1" thickBot="1" x14ac:dyDescent="0.3">
      <c r="A19" s="42" t="s">
        <v>22</v>
      </c>
      <c r="B19" s="45" t="s">
        <v>12</v>
      </c>
      <c r="C19" s="48">
        <v>1996</v>
      </c>
      <c r="D19" s="649" t="s">
        <v>33</v>
      </c>
      <c r="E19" s="384">
        <v>40</v>
      </c>
      <c r="F19" s="537">
        <f t="shared" si="0"/>
        <v>60</v>
      </c>
      <c r="G19" s="495">
        <f>RANK(F19,$F$9:F78)</f>
        <v>3</v>
      </c>
      <c r="H19" s="230">
        <v>8.9</v>
      </c>
      <c r="I19" s="558">
        <v>63</v>
      </c>
      <c r="J19" s="492">
        <f>RANK(I19,$I$9:I78)</f>
        <v>3</v>
      </c>
      <c r="K19" s="381">
        <v>20</v>
      </c>
      <c r="L19" s="544">
        <f t="shared" si="1"/>
        <v>60</v>
      </c>
      <c r="M19" s="492">
        <f>RANK(L19,$L$9:L78)</f>
        <v>8</v>
      </c>
      <c r="N19" s="228">
        <v>37</v>
      </c>
      <c r="O19" s="577">
        <f t="shared" si="2"/>
        <v>55.5</v>
      </c>
      <c r="P19" s="489">
        <f>RANK(O19,$O$9:O78)</f>
        <v>2</v>
      </c>
      <c r="Q19" s="500">
        <f t="shared" si="3"/>
        <v>238.5</v>
      </c>
      <c r="R19" s="541">
        <f>RANK(Q19,$Q$9:Q35)</f>
        <v>4</v>
      </c>
      <c r="S19" s="740"/>
      <c r="T19" s="755"/>
      <c r="U19" s="717"/>
    </row>
    <row r="20" spans="1:21" ht="15.75" customHeight="1" thickBot="1" x14ac:dyDescent="0.3">
      <c r="A20" s="661"/>
      <c r="B20" s="662"/>
      <c r="C20" s="663"/>
      <c r="D20" s="664"/>
      <c r="E20" s="384"/>
      <c r="F20" s="537"/>
      <c r="G20" s="495"/>
      <c r="H20" s="230"/>
      <c r="I20" s="558"/>
      <c r="J20" s="492"/>
      <c r="K20" s="381"/>
      <c r="L20" s="544"/>
      <c r="M20" s="492"/>
      <c r="N20" s="642"/>
      <c r="O20" s="577"/>
      <c r="P20" s="489"/>
      <c r="Q20" s="705"/>
      <c r="R20" s="541"/>
      <c r="S20" s="740"/>
      <c r="T20" s="755"/>
      <c r="U20" s="718"/>
    </row>
    <row r="21" spans="1:21" ht="15.75" customHeight="1" thickBot="1" x14ac:dyDescent="0.3">
      <c r="A21" s="43" t="s">
        <v>100</v>
      </c>
      <c r="B21" s="666" t="s">
        <v>93</v>
      </c>
      <c r="C21" s="667">
        <v>1996</v>
      </c>
      <c r="D21" s="668" t="s">
        <v>101</v>
      </c>
      <c r="E21" s="384">
        <v>22</v>
      </c>
      <c r="F21" s="537">
        <f t="shared" si="0"/>
        <v>33</v>
      </c>
      <c r="G21" s="495">
        <f>RANK(F21,$F$9:F80)</f>
        <v>12</v>
      </c>
      <c r="H21" s="230">
        <v>7.8</v>
      </c>
      <c r="I21" s="558">
        <v>41</v>
      </c>
      <c r="J21" s="492">
        <f>RANK(I21,$I$9:I80)</f>
        <v>9</v>
      </c>
      <c r="K21" s="381">
        <v>19</v>
      </c>
      <c r="L21" s="544">
        <f t="shared" si="1"/>
        <v>57</v>
      </c>
      <c r="M21" s="492">
        <f>RANK(L21,$L$9:L80)</f>
        <v>10</v>
      </c>
      <c r="N21" s="228">
        <v>36</v>
      </c>
      <c r="O21" s="577">
        <f t="shared" si="2"/>
        <v>54</v>
      </c>
      <c r="P21" s="489">
        <f>RANK(O21,$O$9:O80)</f>
        <v>3</v>
      </c>
      <c r="Q21" s="488">
        <f t="shared" si="3"/>
        <v>185</v>
      </c>
      <c r="R21" s="541">
        <f>RANK(Q21,$Q$9:Q27)</f>
        <v>7</v>
      </c>
      <c r="S21" s="740">
        <f>(Q21+Q22+Q23+Q24)</f>
        <v>662</v>
      </c>
      <c r="T21" s="752">
        <v>510</v>
      </c>
      <c r="U21" s="716">
        <f>RANK(T21,$T$9:$T$72)</f>
        <v>3</v>
      </c>
    </row>
    <row r="22" spans="1:21" ht="15.75" customHeight="1" thickBot="1" x14ac:dyDescent="0.3">
      <c r="A22" s="42" t="s">
        <v>102</v>
      </c>
      <c r="B22" s="651" t="s">
        <v>31</v>
      </c>
      <c r="C22" s="652">
        <v>1998</v>
      </c>
      <c r="D22" s="653" t="s">
        <v>101</v>
      </c>
      <c r="E22" s="384">
        <v>22</v>
      </c>
      <c r="F22" s="537">
        <f t="shared" si="0"/>
        <v>33</v>
      </c>
      <c r="G22" s="495">
        <f>RANK(F22,$F$9:F81)</f>
        <v>12</v>
      </c>
      <c r="H22" s="230">
        <v>7</v>
      </c>
      <c r="I22" s="558">
        <v>30</v>
      </c>
      <c r="J22" s="492">
        <f>RANK(I22,$I$9:I81)</f>
        <v>18</v>
      </c>
      <c r="K22" s="381">
        <v>16</v>
      </c>
      <c r="L22" s="544">
        <f t="shared" si="1"/>
        <v>48</v>
      </c>
      <c r="M22" s="492">
        <f>RANK(L22,$L$9:L81)</f>
        <v>12</v>
      </c>
      <c r="N22" s="642">
        <v>29</v>
      </c>
      <c r="O22" s="577">
        <f t="shared" si="2"/>
        <v>43.5</v>
      </c>
      <c r="P22" s="489">
        <f>RANK(O22,$O$9:O81)</f>
        <v>9</v>
      </c>
      <c r="Q22" s="488">
        <f t="shared" si="3"/>
        <v>154.5</v>
      </c>
      <c r="R22" s="541">
        <f>RANK(Q22,$Q$9:Q27)</f>
        <v>12</v>
      </c>
      <c r="S22" s="740"/>
      <c r="T22" s="752"/>
      <c r="U22" s="717"/>
    </row>
    <row r="23" spans="1:21" ht="15.75" customHeight="1" thickBot="1" x14ac:dyDescent="0.3">
      <c r="A23" s="42" t="s">
        <v>103</v>
      </c>
      <c r="B23" s="651" t="s">
        <v>8</v>
      </c>
      <c r="C23" s="652">
        <v>1998</v>
      </c>
      <c r="D23" s="654" t="s">
        <v>101</v>
      </c>
      <c r="E23" s="384">
        <v>25</v>
      </c>
      <c r="F23" s="537">
        <f t="shared" si="0"/>
        <v>37.5</v>
      </c>
      <c r="G23" s="495">
        <f>RANK(F23,$F$9:F82)</f>
        <v>10</v>
      </c>
      <c r="H23" s="230">
        <v>7.5</v>
      </c>
      <c r="I23" s="558">
        <v>35</v>
      </c>
      <c r="J23" s="492">
        <f>RANK(I23,$I$9:I82)</f>
        <v>11</v>
      </c>
      <c r="K23" s="381">
        <v>15</v>
      </c>
      <c r="L23" s="544">
        <f t="shared" si="1"/>
        <v>45</v>
      </c>
      <c r="M23" s="492">
        <f>RANK(L23,$L$9:L82)</f>
        <v>13</v>
      </c>
      <c r="N23" s="228">
        <v>23</v>
      </c>
      <c r="O23" s="577">
        <f t="shared" si="2"/>
        <v>34.5</v>
      </c>
      <c r="P23" s="489">
        <f>RANK(O23,$O$9:O82)</f>
        <v>17</v>
      </c>
      <c r="Q23" s="705">
        <f t="shared" si="3"/>
        <v>152</v>
      </c>
      <c r="R23" s="541">
        <f>RANK(Q23,$Q$9:Q27)</f>
        <v>13</v>
      </c>
      <c r="S23" s="740"/>
      <c r="T23" s="752"/>
      <c r="U23" s="717"/>
    </row>
    <row r="24" spans="1:21" ht="15.75" customHeight="1" thickBot="1" x14ac:dyDescent="0.3">
      <c r="A24" s="661" t="s">
        <v>104</v>
      </c>
      <c r="B24" s="669" t="s">
        <v>105</v>
      </c>
      <c r="C24" s="670">
        <v>1998</v>
      </c>
      <c r="D24" s="671" t="s">
        <v>101</v>
      </c>
      <c r="E24" s="384">
        <v>25</v>
      </c>
      <c r="F24" s="537">
        <f t="shared" si="0"/>
        <v>37.5</v>
      </c>
      <c r="G24" s="495">
        <f>RANK(F24,$F$9:F83)</f>
        <v>10</v>
      </c>
      <c r="H24" s="230">
        <v>7.4</v>
      </c>
      <c r="I24" s="558">
        <v>34</v>
      </c>
      <c r="J24" s="492">
        <f>RANK(I24,$I$9:I83)</f>
        <v>15</v>
      </c>
      <c r="K24" s="381">
        <v>21</v>
      </c>
      <c r="L24" s="544">
        <f t="shared" si="1"/>
        <v>63</v>
      </c>
      <c r="M24" s="492">
        <f>RANK(L24,$L$9:L83)</f>
        <v>6</v>
      </c>
      <c r="N24" s="241">
        <v>24</v>
      </c>
      <c r="O24" s="577">
        <f t="shared" si="2"/>
        <v>36</v>
      </c>
      <c r="P24" s="489">
        <f>RANK(O24,$O$9:O83)</f>
        <v>15</v>
      </c>
      <c r="Q24" s="488">
        <f t="shared" si="3"/>
        <v>170.5</v>
      </c>
      <c r="R24" s="541">
        <f>RANK(Q24,$Q$9:Q27)</f>
        <v>11</v>
      </c>
      <c r="S24" s="740"/>
      <c r="T24" s="752"/>
      <c r="U24" s="718"/>
    </row>
    <row r="25" spans="1:21" ht="15.75" customHeight="1" thickBot="1" x14ac:dyDescent="0.3">
      <c r="A25" s="43" t="s">
        <v>106</v>
      </c>
      <c r="B25" s="46" t="s">
        <v>11</v>
      </c>
      <c r="C25" s="49">
        <v>1998</v>
      </c>
      <c r="D25" s="660" t="s">
        <v>24</v>
      </c>
      <c r="E25" s="384">
        <v>39</v>
      </c>
      <c r="F25" s="537">
        <f t="shared" si="0"/>
        <v>58.5</v>
      </c>
      <c r="G25" s="495">
        <f>RANK(F25,$F$9:F84)</f>
        <v>5</v>
      </c>
      <c r="H25" s="230">
        <v>7.4</v>
      </c>
      <c r="I25" s="558">
        <v>34</v>
      </c>
      <c r="J25" s="492">
        <f>RANK(I25,$I$9:I84)</f>
        <v>15</v>
      </c>
      <c r="K25" s="381">
        <v>23</v>
      </c>
      <c r="L25" s="544">
        <f t="shared" si="1"/>
        <v>69</v>
      </c>
      <c r="M25" s="492">
        <f>RANK(L25,$L$9:L84)</f>
        <v>2</v>
      </c>
      <c r="N25" s="636">
        <v>30</v>
      </c>
      <c r="O25" s="542">
        <f t="shared" si="2"/>
        <v>45</v>
      </c>
      <c r="P25" s="489">
        <f>RANK(O25,$O$9:O84)</f>
        <v>8</v>
      </c>
      <c r="Q25" s="488">
        <f t="shared" si="3"/>
        <v>206.5</v>
      </c>
      <c r="R25" s="541">
        <f>RANK(Q25,$Q$9:Q27)</f>
        <v>6</v>
      </c>
      <c r="S25" s="740">
        <f>(Q25+Q26+Q27+Q28)</f>
        <v>691</v>
      </c>
      <c r="T25" s="753">
        <v>691</v>
      </c>
      <c r="U25" s="716">
        <f>RANK(T25,$T$9:$T$72)</f>
        <v>2</v>
      </c>
    </row>
    <row r="26" spans="1:21" ht="15.75" customHeight="1" thickBot="1" x14ac:dyDescent="0.3">
      <c r="A26" s="42" t="s">
        <v>25</v>
      </c>
      <c r="B26" s="45" t="s">
        <v>26</v>
      </c>
      <c r="C26" s="48">
        <v>1997</v>
      </c>
      <c r="D26" s="647" t="s">
        <v>24</v>
      </c>
      <c r="E26" s="384">
        <v>40</v>
      </c>
      <c r="F26" s="537">
        <f t="shared" si="0"/>
        <v>60</v>
      </c>
      <c r="G26" s="495">
        <f>RANK(F26,$F$9:F85)</f>
        <v>3</v>
      </c>
      <c r="H26" s="230">
        <v>9</v>
      </c>
      <c r="I26" s="558">
        <v>65</v>
      </c>
      <c r="J26" s="492">
        <f>RANK(I26,$I$9:I85)</f>
        <v>1</v>
      </c>
      <c r="K26" s="381">
        <v>23</v>
      </c>
      <c r="L26" s="544">
        <f t="shared" si="1"/>
        <v>69</v>
      </c>
      <c r="M26" s="492">
        <f>RANK(L26,$L$9:L85)</f>
        <v>2</v>
      </c>
      <c r="N26" s="636">
        <v>34</v>
      </c>
      <c r="O26" s="542">
        <f t="shared" si="2"/>
        <v>51</v>
      </c>
      <c r="P26" s="489">
        <f>RANK(O26,$O$9:O85)</f>
        <v>6</v>
      </c>
      <c r="Q26" s="488">
        <f t="shared" si="3"/>
        <v>245</v>
      </c>
      <c r="R26" s="541">
        <f>RANK(Q26,$Q$9:Q27)</f>
        <v>2</v>
      </c>
      <c r="S26" s="740"/>
      <c r="T26" s="752"/>
      <c r="U26" s="717"/>
    </row>
    <row r="27" spans="1:21" ht="15.75" customHeight="1" thickBot="1" x14ac:dyDescent="0.3">
      <c r="A27" s="42" t="s">
        <v>27</v>
      </c>
      <c r="B27" s="45" t="s">
        <v>9</v>
      </c>
      <c r="C27" s="49">
        <v>1998</v>
      </c>
      <c r="D27" s="647" t="s">
        <v>24</v>
      </c>
      <c r="E27" s="384">
        <v>43</v>
      </c>
      <c r="F27" s="537">
        <f t="shared" si="0"/>
        <v>64.5</v>
      </c>
      <c r="G27" s="495">
        <f>RANK(F27,$F$9:F86)</f>
        <v>2</v>
      </c>
      <c r="H27" s="230">
        <v>8.1999999999999993</v>
      </c>
      <c r="I27" s="558">
        <v>49</v>
      </c>
      <c r="J27" s="492">
        <f>RANK(I27,$I$9:I86)</f>
        <v>5</v>
      </c>
      <c r="K27" s="381">
        <v>24</v>
      </c>
      <c r="L27" s="544">
        <f t="shared" si="1"/>
        <v>72</v>
      </c>
      <c r="M27" s="492">
        <f>RANK(L27,$L$9:L86)</f>
        <v>1</v>
      </c>
      <c r="N27" s="641">
        <v>36</v>
      </c>
      <c r="O27" s="542">
        <f t="shared" si="2"/>
        <v>54</v>
      </c>
      <c r="P27" s="489">
        <f>RANK(O27,$O$9:O86)</f>
        <v>3</v>
      </c>
      <c r="Q27" s="488">
        <f t="shared" si="3"/>
        <v>239.5</v>
      </c>
      <c r="R27" s="541">
        <f>RANK(Q27,$Q$9:Q27)</f>
        <v>3</v>
      </c>
      <c r="S27" s="740"/>
      <c r="T27" s="752"/>
      <c r="U27" s="717"/>
    </row>
    <row r="28" spans="1:21" ht="15.75" customHeight="1" thickBot="1" x14ac:dyDescent="0.3">
      <c r="A28" s="661"/>
      <c r="B28" s="662"/>
      <c r="C28" s="663"/>
      <c r="D28" s="62"/>
      <c r="E28" s="384"/>
      <c r="F28" s="537">
        <f t="shared" si="0"/>
        <v>0</v>
      </c>
      <c r="G28" s="495"/>
      <c r="H28" s="230"/>
      <c r="I28" s="558"/>
      <c r="J28" s="492"/>
      <c r="K28" s="381"/>
      <c r="L28" s="544">
        <f t="shared" si="1"/>
        <v>0</v>
      </c>
      <c r="M28" s="492"/>
      <c r="N28" s="639"/>
      <c r="O28" s="542">
        <f t="shared" si="2"/>
        <v>0</v>
      </c>
      <c r="P28" s="489"/>
      <c r="Q28" s="488">
        <f t="shared" si="3"/>
        <v>0</v>
      </c>
      <c r="R28" s="541"/>
      <c r="S28" s="740"/>
      <c r="T28" s="754"/>
      <c r="U28" s="718"/>
    </row>
    <row r="29" spans="1:21" ht="15.75" customHeight="1" thickBot="1" x14ac:dyDescent="0.3">
      <c r="A29" s="672"/>
      <c r="B29" s="673"/>
      <c r="C29" s="47"/>
      <c r="D29" s="674"/>
      <c r="E29" s="384"/>
      <c r="F29" s="537">
        <f t="shared" si="0"/>
        <v>0</v>
      </c>
      <c r="G29" s="495"/>
      <c r="H29" s="230"/>
      <c r="I29" s="558"/>
      <c r="J29" s="492"/>
      <c r="K29" s="381"/>
      <c r="L29" s="544">
        <f t="shared" si="1"/>
        <v>0</v>
      </c>
      <c r="M29" s="492"/>
      <c r="N29" s="641"/>
      <c r="O29" s="542">
        <f t="shared" si="2"/>
        <v>0</v>
      </c>
      <c r="P29" s="489"/>
      <c r="Q29" s="488">
        <f t="shared" si="3"/>
        <v>0</v>
      </c>
      <c r="R29" s="541"/>
      <c r="S29" s="740">
        <f>(Q29+Q30+Q31+Q32)</f>
        <v>0</v>
      </c>
      <c r="T29" s="747"/>
      <c r="U29" s="716"/>
    </row>
    <row r="30" spans="1:21" ht="15.75" customHeight="1" thickBot="1" x14ac:dyDescent="0.3">
      <c r="A30" s="42"/>
      <c r="B30" s="45"/>
      <c r="C30" s="48"/>
      <c r="D30" s="63"/>
      <c r="E30" s="384"/>
      <c r="F30" s="537">
        <f t="shared" si="0"/>
        <v>0</v>
      </c>
      <c r="G30" s="495"/>
      <c r="H30" s="230"/>
      <c r="I30" s="558"/>
      <c r="J30" s="492"/>
      <c r="K30" s="381"/>
      <c r="L30" s="544">
        <f t="shared" si="1"/>
        <v>0</v>
      </c>
      <c r="M30" s="492"/>
      <c r="N30" s="639"/>
      <c r="O30" s="542">
        <f t="shared" si="2"/>
        <v>0</v>
      </c>
      <c r="P30" s="489"/>
      <c r="Q30" s="488">
        <f t="shared" si="3"/>
        <v>0</v>
      </c>
      <c r="R30" s="541"/>
      <c r="S30" s="740"/>
      <c r="T30" s="747"/>
      <c r="U30" s="717"/>
    </row>
    <row r="31" spans="1:21" ht="15.75" customHeight="1" thickBot="1" x14ac:dyDescent="0.3">
      <c r="A31" s="42"/>
      <c r="B31" s="45"/>
      <c r="C31" s="48"/>
      <c r="D31" s="63"/>
      <c r="E31" s="384"/>
      <c r="F31" s="537">
        <f t="shared" si="0"/>
        <v>0</v>
      </c>
      <c r="G31" s="495"/>
      <c r="H31" s="230"/>
      <c r="I31" s="558"/>
      <c r="J31" s="492"/>
      <c r="K31" s="381"/>
      <c r="L31" s="544">
        <f t="shared" si="1"/>
        <v>0</v>
      </c>
      <c r="M31" s="492"/>
      <c r="N31" s="641"/>
      <c r="O31" s="542">
        <f t="shared" si="2"/>
        <v>0</v>
      </c>
      <c r="P31" s="489"/>
      <c r="Q31" s="488">
        <f t="shared" si="3"/>
        <v>0</v>
      </c>
      <c r="R31" s="541"/>
      <c r="S31" s="740"/>
      <c r="T31" s="747"/>
      <c r="U31" s="717"/>
    </row>
    <row r="32" spans="1:21" ht="15.75" customHeight="1" thickBot="1" x14ac:dyDescent="0.3">
      <c r="A32" s="661"/>
      <c r="B32" s="662"/>
      <c r="C32" s="663"/>
      <c r="D32" s="64"/>
      <c r="E32" s="384"/>
      <c r="F32" s="537">
        <f t="shared" si="0"/>
        <v>0</v>
      </c>
      <c r="G32" s="495"/>
      <c r="H32" s="230"/>
      <c r="I32" s="558"/>
      <c r="J32" s="492"/>
      <c r="K32" s="381"/>
      <c r="L32" s="544">
        <f t="shared" si="1"/>
        <v>0</v>
      </c>
      <c r="M32" s="492"/>
      <c r="N32" s="640"/>
      <c r="O32" s="542">
        <f t="shared" si="2"/>
        <v>0</v>
      </c>
      <c r="P32" s="489"/>
      <c r="Q32" s="488">
        <f t="shared" si="3"/>
        <v>0</v>
      </c>
      <c r="R32" s="541"/>
      <c r="S32" s="740"/>
      <c r="T32" s="747"/>
      <c r="U32" s="718"/>
    </row>
    <row r="33" spans="1:21" ht="15.75" customHeight="1" thickBot="1" x14ac:dyDescent="0.3">
      <c r="A33" s="677" t="s">
        <v>107</v>
      </c>
      <c r="B33" s="678" t="s">
        <v>26</v>
      </c>
      <c r="C33" s="679">
        <v>1998</v>
      </c>
      <c r="D33" s="680" t="s">
        <v>24</v>
      </c>
      <c r="E33" s="407">
        <v>33</v>
      </c>
      <c r="F33" s="537">
        <f t="shared" ref="F33:F36" si="4">E33*1.5</f>
        <v>49.5</v>
      </c>
      <c r="G33" s="495"/>
      <c r="H33" s="230">
        <v>8.1999999999999993</v>
      </c>
      <c r="I33" s="558">
        <v>49</v>
      </c>
      <c r="J33" s="492"/>
      <c r="K33" s="381">
        <v>17</v>
      </c>
      <c r="L33" s="544">
        <f t="shared" ref="L33:L36" si="5">K33*3</f>
        <v>51</v>
      </c>
      <c r="M33" s="575"/>
      <c r="N33" s="640">
        <v>26</v>
      </c>
      <c r="O33" s="542">
        <f t="shared" ref="O33:O36" si="6">N33*1.5</f>
        <v>39</v>
      </c>
      <c r="P33" s="489"/>
      <c r="Q33" s="488">
        <f t="shared" ref="Q33:Q36" si="7">(F33+I33+L33+O33)</f>
        <v>188.5</v>
      </c>
      <c r="R33" s="541"/>
      <c r="S33" s="740">
        <f>(Q33+Q34+Q35+Q36)</f>
        <v>503</v>
      </c>
      <c r="T33" s="747"/>
      <c r="U33" s="716"/>
    </row>
    <row r="34" spans="1:21" ht="15.75" customHeight="1" thickBot="1" x14ac:dyDescent="0.3">
      <c r="A34" s="681" t="s">
        <v>108</v>
      </c>
      <c r="B34" s="682" t="s">
        <v>11</v>
      </c>
      <c r="C34" s="683">
        <v>1997</v>
      </c>
      <c r="D34" s="685" t="s">
        <v>24</v>
      </c>
      <c r="E34" s="407">
        <v>19</v>
      </c>
      <c r="F34" s="537">
        <f t="shared" si="4"/>
        <v>28.5</v>
      </c>
      <c r="G34" s="495"/>
      <c r="H34" s="230">
        <v>7.5</v>
      </c>
      <c r="I34" s="558">
        <v>35</v>
      </c>
      <c r="J34" s="492"/>
      <c r="K34" s="381">
        <v>14</v>
      </c>
      <c r="L34" s="544">
        <f t="shared" si="5"/>
        <v>42</v>
      </c>
      <c r="M34" s="492"/>
      <c r="N34" s="637">
        <v>27</v>
      </c>
      <c r="O34" s="542">
        <f t="shared" si="6"/>
        <v>40.5</v>
      </c>
      <c r="P34" s="489"/>
      <c r="Q34" s="488">
        <f t="shared" si="7"/>
        <v>146</v>
      </c>
      <c r="R34" s="541"/>
      <c r="S34" s="740"/>
      <c r="T34" s="747"/>
      <c r="U34" s="717"/>
    </row>
    <row r="35" spans="1:21" ht="15.75" customHeight="1" thickBot="1" x14ac:dyDescent="0.3">
      <c r="A35" s="781" t="s">
        <v>109</v>
      </c>
      <c r="B35" s="682" t="s">
        <v>29</v>
      </c>
      <c r="C35" s="683">
        <v>1998</v>
      </c>
      <c r="D35" s="689" t="s">
        <v>24</v>
      </c>
      <c r="E35" s="407">
        <v>18</v>
      </c>
      <c r="F35" s="537">
        <f t="shared" si="4"/>
        <v>27</v>
      </c>
      <c r="G35" s="495"/>
      <c r="H35" s="230">
        <v>8.1</v>
      </c>
      <c r="I35" s="558">
        <v>47</v>
      </c>
      <c r="J35" s="492"/>
      <c r="K35" s="381">
        <v>14</v>
      </c>
      <c r="L35" s="544">
        <f t="shared" si="5"/>
        <v>42</v>
      </c>
      <c r="M35" s="492"/>
      <c r="N35" s="636">
        <v>35</v>
      </c>
      <c r="O35" s="542">
        <f t="shared" si="6"/>
        <v>52.5</v>
      </c>
      <c r="P35" s="489"/>
      <c r="Q35" s="488">
        <f t="shared" si="7"/>
        <v>168.5</v>
      </c>
      <c r="R35" s="541"/>
      <c r="S35" s="740"/>
      <c r="T35" s="747"/>
      <c r="U35" s="717"/>
    </row>
    <row r="36" spans="1:21" ht="15.75" customHeight="1" thickBot="1" x14ac:dyDescent="0.3">
      <c r="A36" s="686"/>
      <c r="B36" s="780"/>
      <c r="C36" s="779"/>
      <c r="D36" s="689"/>
      <c r="E36" s="407"/>
      <c r="F36" s="537"/>
      <c r="G36" s="495"/>
      <c r="H36" s="230"/>
      <c r="I36" s="558"/>
      <c r="J36" s="492"/>
      <c r="K36" s="381"/>
      <c r="L36" s="544"/>
      <c r="M36" s="492"/>
      <c r="N36" s="636"/>
      <c r="O36" s="542"/>
      <c r="P36" s="489"/>
      <c r="Q36" s="488"/>
      <c r="R36" s="541"/>
      <c r="S36" s="740"/>
      <c r="T36" s="747"/>
      <c r="U36" s="718"/>
    </row>
    <row r="37" spans="1:21" ht="15.75" customHeight="1" thickBot="1" x14ac:dyDescent="0.3">
      <c r="A37" s="677"/>
      <c r="B37" s="678"/>
      <c r="C37" s="679"/>
      <c r="D37" s="680"/>
      <c r="E37" s="407"/>
      <c r="F37" s="537"/>
      <c r="G37" s="495"/>
      <c r="H37" s="230"/>
      <c r="I37" s="558"/>
      <c r="J37" s="492"/>
      <c r="K37" s="381"/>
      <c r="L37" s="544"/>
      <c r="M37" s="575"/>
      <c r="N37" s="640"/>
      <c r="O37" s="542"/>
      <c r="P37" s="489"/>
      <c r="Q37" s="488"/>
      <c r="R37" s="541"/>
      <c r="S37" s="740"/>
      <c r="T37" s="747"/>
      <c r="U37" s="716"/>
    </row>
    <row r="38" spans="1:21" ht="15.75" customHeight="1" thickBot="1" x14ac:dyDescent="0.3">
      <c r="A38" s="681"/>
      <c r="B38" s="682"/>
      <c r="C38" s="683"/>
      <c r="D38" s="685"/>
      <c r="E38" s="407"/>
      <c r="F38" s="537"/>
      <c r="G38" s="495"/>
      <c r="H38" s="230"/>
      <c r="I38" s="558"/>
      <c r="J38" s="492"/>
      <c r="K38" s="381"/>
      <c r="L38" s="544"/>
      <c r="M38" s="492"/>
      <c r="N38" s="637"/>
      <c r="O38" s="542"/>
      <c r="P38" s="489"/>
      <c r="Q38" s="488"/>
      <c r="R38" s="541"/>
      <c r="S38" s="740"/>
      <c r="T38" s="747"/>
      <c r="U38" s="717"/>
    </row>
    <row r="39" spans="1:21" ht="15.75" customHeight="1" thickBot="1" x14ac:dyDescent="0.3">
      <c r="A39" s="781"/>
      <c r="B39" s="682"/>
      <c r="C39" s="683"/>
      <c r="D39" s="689"/>
      <c r="E39" s="407"/>
      <c r="F39" s="537"/>
      <c r="G39" s="495"/>
      <c r="H39" s="230"/>
      <c r="I39" s="558"/>
      <c r="J39" s="492"/>
      <c r="K39" s="381"/>
      <c r="L39" s="544"/>
      <c r="M39" s="492"/>
      <c r="N39" s="636"/>
      <c r="O39" s="542"/>
      <c r="P39" s="489"/>
      <c r="Q39" s="488"/>
      <c r="R39" s="541"/>
      <c r="S39" s="740"/>
      <c r="T39" s="747"/>
      <c r="U39" s="717"/>
    </row>
    <row r="40" spans="1:21" ht="15.75" customHeight="1" thickBot="1" x14ac:dyDescent="0.3">
      <c r="A40" s="686"/>
      <c r="B40" s="780"/>
      <c r="C40" s="779"/>
      <c r="D40" s="689"/>
      <c r="E40" s="407"/>
      <c r="F40" s="537"/>
      <c r="G40" s="495"/>
      <c r="H40" s="230"/>
      <c r="I40" s="558"/>
      <c r="J40" s="492"/>
      <c r="K40" s="381"/>
      <c r="L40" s="544"/>
      <c r="M40" s="492"/>
      <c r="N40" s="636"/>
      <c r="O40" s="542"/>
      <c r="P40" s="489"/>
      <c r="Q40" s="488"/>
      <c r="R40" s="541"/>
      <c r="S40" s="740"/>
      <c r="T40" s="747"/>
      <c r="U40" s="718"/>
    </row>
    <row r="41" spans="1:21" ht="15.75" customHeight="1" thickBot="1" x14ac:dyDescent="0.3">
      <c r="A41" s="677"/>
      <c r="B41" s="678"/>
      <c r="C41" s="679"/>
      <c r="D41" s="680"/>
      <c r="E41" s="407"/>
      <c r="F41" s="537">
        <f t="shared" ref="F41:F72" si="8">E41*1.5</f>
        <v>0</v>
      </c>
      <c r="G41" s="495"/>
      <c r="H41" s="230"/>
      <c r="I41" s="558"/>
      <c r="J41" s="492"/>
      <c r="K41" s="381"/>
      <c r="L41" s="544">
        <f t="shared" ref="L41:L72" si="9">K41*3</f>
        <v>0</v>
      </c>
      <c r="M41" s="492"/>
      <c r="N41" s="638"/>
      <c r="O41" s="542">
        <f t="shared" ref="O41:O72" si="10">N41*1.5</f>
        <v>0</v>
      </c>
      <c r="P41" s="489"/>
      <c r="Q41" s="488">
        <f t="shared" ref="Q41:Q72" si="11">(F41+I41+L41+O41)</f>
        <v>0</v>
      </c>
      <c r="R41" s="541"/>
      <c r="S41" s="740">
        <f>(Q41+Q42+Q43+Q44)</f>
        <v>0</v>
      </c>
      <c r="T41" s="749"/>
      <c r="U41" s="716"/>
    </row>
    <row r="42" spans="1:21" ht="15.75" customHeight="1" thickBot="1" x14ac:dyDescent="0.3">
      <c r="A42" s="365"/>
      <c r="B42" s="364"/>
      <c r="C42" s="310"/>
      <c r="D42" s="353"/>
      <c r="E42" s="407"/>
      <c r="F42" s="537">
        <f t="shared" si="8"/>
        <v>0</v>
      </c>
      <c r="G42" s="495"/>
      <c r="H42" s="230"/>
      <c r="I42" s="558"/>
      <c r="J42" s="492"/>
      <c r="K42" s="381"/>
      <c r="L42" s="544">
        <f t="shared" si="9"/>
        <v>0</v>
      </c>
      <c r="M42" s="492"/>
      <c r="N42" s="635"/>
      <c r="O42" s="542">
        <f t="shared" si="10"/>
        <v>0</v>
      </c>
      <c r="P42" s="489"/>
      <c r="Q42" s="488">
        <f t="shared" si="11"/>
        <v>0</v>
      </c>
      <c r="R42" s="541"/>
      <c r="S42" s="740"/>
      <c r="T42" s="749"/>
      <c r="U42" s="717"/>
    </row>
    <row r="43" spans="1:21" ht="15.75" customHeight="1" thickBot="1" x14ac:dyDescent="0.3">
      <c r="A43" s="365"/>
      <c r="B43" s="364"/>
      <c r="C43" s="310"/>
      <c r="D43" s="395"/>
      <c r="E43" s="384"/>
      <c r="F43" s="537">
        <f t="shared" si="8"/>
        <v>0</v>
      </c>
      <c r="G43" s="495"/>
      <c r="H43" s="230"/>
      <c r="I43" s="558"/>
      <c r="J43" s="492"/>
      <c r="K43" s="381"/>
      <c r="L43" s="544">
        <f t="shared" si="9"/>
        <v>0</v>
      </c>
      <c r="M43" s="492"/>
      <c r="N43" s="625"/>
      <c r="O43" s="542">
        <f t="shared" si="10"/>
        <v>0</v>
      </c>
      <c r="P43" s="489"/>
      <c r="Q43" s="488">
        <f t="shared" si="11"/>
        <v>0</v>
      </c>
      <c r="R43" s="541"/>
      <c r="S43" s="740"/>
      <c r="T43" s="749"/>
      <c r="U43" s="717"/>
    </row>
    <row r="44" spans="1:21" ht="15.75" customHeight="1" thickBot="1" x14ac:dyDescent="0.3">
      <c r="A44" s="356"/>
      <c r="B44" s="355"/>
      <c r="C44" s="354"/>
      <c r="D44" s="385"/>
      <c r="E44" s="404"/>
      <c r="F44" s="537">
        <f t="shared" si="8"/>
        <v>0</v>
      </c>
      <c r="G44" s="495"/>
      <c r="H44" s="243"/>
      <c r="I44" s="563"/>
      <c r="J44" s="492"/>
      <c r="K44" s="402"/>
      <c r="L44" s="544">
        <f t="shared" si="9"/>
        <v>0</v>
      </c>
      <c r="M44" s="492"/>
      <c r="N44" s="630"/>
      <c r="O44" s="542">
        <f t="shared" si="10"/>
        <v>0</v>
      </c>
      <c r="P44" s="489"/>
      <c r="Q44" s="488">
        <f t="shared" si="11"/>
        <v>0</v>
      </c>
      <c r="R44" s="541"/>
      <c r="S44" s="740"/>
      <c r="T44" s="749"/>
      <c r="U44" s="718"/>
    </row>
    <row r="45" spans="1:21" ht="15.75" customHeight="1" thickBot="1" x14ac:dyDescent="0.3">
      <c r="A45" s="265"/>
      <c r="B45" s="412"/>
      <c r="C45" s="418"/>
      <c r="D45" s="417"/>
      <c r="E45" s="389"/>
      <c r="F45" s="537">
        <f t="shared" si="8"/>
        <v>0</v>
      </c>
      <c r="G45" s="495"/>
      <c r="H45" s="235"/>
      <c r="I45" s="562"/>
      <c r="J45" s="492"/>
      <c r="K45" s="387"/>
      <c r="L45" s="544">
        <f t="shared" si="9"/>
        <v>0</v>
      </c>
      <c r="M45" s="492"/>
      <c r="N45" s="637"/>
      <c r="O45" s="542">
        <f t="shared" si="10"/>
        <v>0</v>
      </c>
      <c r="P45" s="489"/>
      <c r="Q45" s="488">
        <f t="shared" si="11"/>
        <v>0</v>
      </c>
      <c r="R45" s="541"/>
      <c r="S45" s="740">
        <f>(Q45+Q46+Q47+Q48)</f>
        <v>0</v>
      </c>
      <c r="T45" s="749"/>
      <c r="U45" s="716"/>
    </row>
    <row r="46" spans="1:21" ht="15.75" customHeight="1" thickBot="1" x14ac:dyDescent="0.3">
      <c r="A46" s="56"/>
      <c r="B46" s="90"/>
      <c r="C46" s="53"/>
      <c r="D46" s="416"/>
      <c r="E46" s="384"/>
      <c r="F46" s="537">
        <f t="shared" si="8"/>
        <v>0</v>
      </c>
      <c r="G46" s="495"/>
      <c r="H46" s="230"/>
      <c r="I46" s="558"/>
      <c r="J46" s="492"/>
      <c r="K46" s="381"/>
      <c r="L46" s="544">
        <f t="shared" si="9"/>
        <v>0</v>
      </c>
      <c r="M46" s="492"/>
      <c r="N46" s="637"/>
      <c r="O46" s="542">
        <f t="shared" si="10"/>
        <v>0</v>
      </c>
      <c r="P46" s="489"/>
      <c r="Q46" s="488">
        <f t="shared" si="11"/>
        <v>0</v>
      </c>
      <c r="R46" s="541"/>
      <c r="S46" s="740"/>
      <c r="T46" s="749"/>
      <c r="U46" s="717"/>
    </row>
    <row r="47" spans="1:21" ht="15.75" customHeight="1" thickBot="1" x14ac:dyDescent="0.3">
      <c r="A47" s="56"/>
      <c r="B47" s="90"/>
      <c r="C47" s="53"/>
      <c r="D47" s="415"/>
      <c r="E47" s="384"/>
      <c r="F47" s="537">
        <f t="shared" si="8"/>
        <v>0</v>
      </c>
      <c r="G47" s="495"/>
      <c r="H47" s="230"/>
      <c r="I47" s="558"/>
      <c r="J47" s="492"/>
      <c r="K47" s="381"/>
      <c r="L47" s="544">
        <f t="shared" si="9"/>
        <v>0</v>
      </c>
      <c r="M47" s="492"/>
      <c r="N47" s="636"/>
      <c r="O47" s="542">
        <f t="shared" si="10"/>
        <v>0</v>
      </c>
      <c r="P47" s="489"/>
      <c r="Q47" s="488">
        <f t="shared" si="11"/>
        <v>0</v>
      </c>
      <c r="R47" s="541"/>
      <c r="S47" s="740"/>
      <c r="T47" s="749"/>
      <c r="U47" s="717"/>
    </row>
    <row r="48" spans="1:21" ht="15.75" customHeight="1" thickBot="1" x14ac:dyDescent="0.3">
      <c r="A48" s="259"/>
      <c r="B48" s="414"/>
      <c r="C48" s="257"/>
      <c r="D48" s="413"/>
      <c r="E48" s="375"/>
      <c r="F48" s="537">
        <f t="shared" si="8"/>
        <v>0</v>
      </c>
      <c r="G48" s="495"/>
      <c r="H48" s="218"/>
      <c r="I48" s="556"/>
      <c r="J48" s="492"/>
      <c r="K48" s="373"/>
      <c r="L48" s="544">
        <f t="shared" si="9"/>
        <v>0</v>
      </c>
      <c r="M48" s="492"/>
      <c r="N48" s="635"/>
      <c r="O48" s="542">
        <f t="shared" si="10"/>
        <v>0</v>
      </c>
      <c r="P48" s="489"/>
      <c r="Q48" s="488">
        <f t="shared" si="11"/>
        <v>0</v>
      </c>
      <c r="R48" s="541"/>
      <c r="S48" s="740"/>
      <c r="T48" s="749"/>
      <c r="U48" s="718"/>
    </row>
    <row r="49" spans="1:21" ht="15.75" customHeight="1" thickBot="1" x14ac:dyDescent="0.3">
      <c r="A49" s="265"/>
      <c r="B49" s="412"/>
      <c r="C49" s="411"/>
      <c r="D49" s="410"/>
      <c r="E49" s="407"/>
      <c r="F49" s="537">
        <f t="shared" si="8"/>
        <v>0</v>
      </c>
      <c r="G49" s="495"/>
      <c r="H49" s="230"/>
      <c r="I49" s="558"/>
      <c r="J49" s="492"/>
      <c r="K49" s="381"/>
      <c r="L49" s="544">
        <f t="shared" si="9"/>
        <v>0</v>
      </c>
      <c r="M49" s="492"/>
      <c r="N49" s="625"/>
      <c r="O49" s="542">
        <f t="shared" si="10"/>
        <v>0</v>
      </c>
      <c r="P49" s="489"/>
      <c r="Q49" s="488">
        <f t="shared" si="11"/>
        <v>0</v>
      </c>
      <c r="R49" s="541"/>
      <c r="S49" s="740">
        <f>(Q49+Q50+Q51+Q52)</f>
        <v>0</v>
      </c>
      <c r="T49" s="749"/>
      <c r="U49" s="716"/>
    </row>
    <row r="50" spans="1:21" ht="15.75" customHeight="1" thickBot="1" x14ac:dyDescent="0.3">
      <c r="A50" s="56"/>
      <c r="B50" s="57"/>
      <c r="C50" s="53"/>
      <c r="D50" s="409"/>
      <c r="E50" s="384"/>
      <c r="F50" s="537">
        <f t="shared" si="8"/>
        <v>0</v>
      </c>
      <c r="G50" s="495"/>
      <c r="H50" s="230"/>
      <c r="I50" s="558"/>
      <c r="J50" s="492"/>
      <c r="K50" s="381"/>
      <c r="L50" s="544">
        <f t="shared" si="9"/>
        <v>0</v>
      </c>
      <c r="M50" s="492"/>
      <c r="N50" s="625"/>
      <c r="O50" s="542">
        <f t="shared" si="10"/>
        <v>0</v>
      </c>
      <c r="P50" s="489"/>
      <c r="Q50" s="488">
        <f t="shared" si="11"/>
        <v>0</v>
      </c>
      <c r="R50" s="541"/>
      <c r="S50" s="740"/>
      <c r="T50" s="749"/>
      <c r="U50" s="717"/>
    </row>
    <row r="51" spans="1:21" ht="15.75" customHeight="1" thickBot="1" x14ac:dyDescent="0.3">
      <c r="A51" s="56"/>
      <c r="B51" s="57"/>
      <c r="C51" s="53"/>
      <c r="D51" s="408"/>
      <c r="E51" s="384"/>
      <c r="F51" s="537">
        <f t="shared" si="8"/>
        <v>0</v>
      </c>
      <c r="G51" s="495"/>
      <c r="H51" s="230"/>
      <c r="I51" s="558"/>
      <c r="J51" s="492"/>
      <c r="K51" s="381"/>
      <c r="L51" s="544">
        <f t="shared" si="9"/>
        <v>0</v>
      </c>
      <c r="M51" s="492"/>
      <c r="N51" s="625"/>
      <c r="O51" s="542">
        <f t="shared" si="10"/>
        <v>0</v>
      </c>
      <c r="P51" s="489"/>
      <c r="Q51" s="488">
        <f t="shared" si="11"/>
        <v>0</v>
      </c>
      <c r="R51" s="541"/>
      <c r="S51" s="740"/>
      <c r="T51" s="749"/>
      <c r="U51" s="717"/>
    </row>
    <row r="52" spans="1:21" ht="15.75" customHeight="1" thickBot="1" x14ac:dyDescent="0.3">
      <c r="A52" s="224"/>
      <c r="B52" s="406"/>
      <c r="C52" s="134"/>
      <c r="D52" s="405"/>
      <c r="E52" s="404"/>
      <c r="F52" s="537">
        <f t="shared" si="8"/>
        <v>0</v>
      </c>
      <c r="G52" s="495"/>
      <c r="H52" s="243"/>
      <c r="I52" s="563"/>
      <c r="J52" s="492"/>
      <c r="K52" s="402"/>
      <c r="L52" s="544">
        <f t="shared" si="9"/>
        <v>0</v>
      </c>
      <c r="M52" s="492"/>
      <c r="N52" s="622"/>
      <c r="O52" s="542">
        <f t="shared" si="10"/>
        <v>0</v>
      </c>
      <c r="P52" s="489"/>
      <c r="Q52" s="488">
        <f t="shared" si="11"/>
        <v>0</v>
      </c>
      <c r="R52" s="541"/>
      <c r="S52" s="740"/>
      <c r="T52" s="750"/>
      <c r="U52" s="718"/>
    </row>
    <row r="53" spans="1:21" ht="15.75" customHeight="1" thickBot="1" x14ac:dyDescent="0.3">
      <c r="A53" s="371"/>
      <c r="B53" s="370"/>
      <c r="C53" s="400"/>
      <c r="D53" s="396"/>
      <c r="E53" s="389"/>
      <c r="F53" s="537">
        <f t="shared" si="8"/>
        <v>0</v>
      </c>
      <c r="G53" s="495"/>
      <c r="H53" s="235"/>
      <c r="I53" s="562"/>
      <c r="J53" s="492"/>
      <c r="K53" s="387"/>
      <c r="L53" s="544">
        <f t="shared" si="9"/>
        <v>0</v>
      </c>
      <c r="M53" s="492"/>
      <c r="N53" s="634"/>
      <c r="O53" s="542">
        <f t="shared" si="10"/>
        <v>0</v>
      </c>
      <c r="P53" s="489"/>
      <c r="Q53" s="488">
        <f t="shared" si="11"/>
        <v>0</v>
      </c>
      <c r="R53" s="541"/>
      <c r="S53" s="765">
        <f>(Q53+Q54+Q55+Q56)</f>
        <v>0</v>
      </c>
      <c r="T53" s="746"/>
      <c r="U53" s="716"/>
    </row>
    <row r="54" spans="1:21" ht="15.75" customHeight="1" thickBot="1" x14ac:dyDescent="0.3">
      <c r="A54" s="365"/>
      <c r="B54" s="364"/>
      <c r="C54" s="310"/>
      <c r="D54" s="395"/>
      <c r="E54" s="384"/>
      <c r="F54" s="537">
        <f t="shared" si="8"/>
        <v>0</v>
      </c>
      <c r="G54" s="495"/>
      <c r="H54" s="230"/>
      <c r="I54" s="558"/>
      <c r="J54" s="492"/>
      <c r="K54" s="381"/>
      <c r="L54" s="544">
        <f t="shared" si="9"/>
        <v>0</v>
      </c>
      <c r="M54" s="492"/>
      <c r="N54" s="633"/>
      <c r="O54" s="542">
        <f t="shared" si="10"/>
        <v>0</v>
      </c>
      <c r="P54" s="489"/>
      <c r="Q54" s="488">
        <f t="shared" si="11"/>
        <v>0</v>
      </c>
      <c r="R54" s="541"/>
      <c r="S54" s="765"/>
      <c r="T54" s="747"/>
      <c r="U54" s="717"/>
    </row>
    <row r="55" spans="1:21" ht="15.75" customHeight="1" thickBot="1" x14ac:dyDescent="0.3">
      <c r="A55" s="365"/>
      <c r="B55" s="364"/>
      <c r="C55" s="310"/>
      <c r="D55" s="395"/>
      <c r="E55" s="384"/>
      <c r="F55" s="537">
        <f t="shared" si="8"/>
        <v>0</v>
      </c>
      <c r="G55" s="495"/>
      <c r="H55" s="230"/>
      <c r="I55" s="558"/>
      <c r="J55" s="492"/>
      <c r="K55" s="381"/>
      <c r="L55" s="544">
        <f t="shared" si="9"/>
        <v>0</v>
      </c>
      <c r="M55" s="492"/>
      <c r="N55" s="633"/>
      <c r="O55" s="542">
        <f t="shared" si="10"/>
        <v>0</v>
      </c>
      <c r="P55" s="489"/>
      <c r="Q55" s="488">
        <f t="shared" si="11"/>
        <v>0</v>
      </c>
      <c r="R55" s="541"/>
      <c r="S55" s="765"/>
      <c r="T55" s="747"/>
      <c r="U55" s="717"/>
    </row>
    <row r="56" spans="1:21" ht="15.75" customHeight="1" thickBot="1" x14ac:dyDescent="0.3">
      <c r="A56" s="356"/>
      <c r="B56" s="355"/>
      <c r="C56" s="354"/>
      <c r="D56" s="367"/>
      <c r="E56" s="375"/>
      <c r="F56" s="537">
        <f t="shared" si="8"/>
        <v>0</v>
      </c>
      <c r="G56" s="495"/>
      <c r="H56" s="218"/>
      <c r="I56" s="556"/>
      <c r="J56" s="492"/>
      <c r="K56" s="373"/>
      <c r="L56" s="544">
        <f t="shared" si="9"/>
        <v>0</v>
      </c>
      <c r="M56" s="492"/>
      <c r="N56" s="632"/>
      <c r="O56" s="542">
        <f t="shared" si="10"/>
        <v>0</v>
      </c>
      <c r="P56" s="489"/>
      <c r="Q56" s="488">
        <f t="shared" si="11"/>
        <v>0</v>
      </c>
      <c r="R56" s="541"/>
      <c r="S56" s="765"/>
      <c r="T56" s="748"/>
      <c r="U56" s="718"/>
    </row>
    <row r="57" spans="1:21" ht="15.75" customHeight="1" thickBot="1" x14ac:dyDescent="0.3">
      <c r="A57" s="371"/>
      <c r="B57" s="370"/>
      <c r="C57" s="369"/>
      <c r="D57" s="368"/>
      <c r="E57" s="384"/>
      <c r="F57" s="537">
        <f t="shared" si="8"/>
        <v>0</v>
      </c>
      <c r="G57" s="495"/>
      <c r="H57" s="494"/>
      <c r="I57" s="626"/>
      <c r="J57" s="492"/>
      <c r="K57" s="384"/>
      <c r="L57" s="544">
        <f t="shared" si="9"/>
        <v>0</v>
      </c>
      <c r="M57" s="492"/>
      <c r="N57" s="625"/>
      <c r="O57" s="542">
        <f t="shared" si="10"/>
        <v>0</v>
      </c>
      <c r="P57" s="489"/>
      <c r="Q57" s="488">
        <f t="shared" si="11"/>
        <v>0</v>
      </c>
      <c r="R57" s="541"/>
      <c r="S57" s="740">
        <f>(Q57+Q58+Q59+Q60)</f>
        <v>0</v>
      </c>
      <c r="T57" s="746"/>
      <c r="U57" s="716"/>
    </row>
    <row r="58" spans="1:21" ht="15.75" customHeight="1" thickBot="1" x14ac:dyDescent="0.3">
      <c r="A58" s="365"/>
      <c r="B58" s="364"/>
      <c r="C58" s="310"/>
      <c r="D58" s="367"/>
      <c r="E58" s="407"/>
      <c r="F58" s="537">
        <f t="shared" si="8"/>
        <v>0</v>
      </c>
      <c r="G58" s="495"/>
      <c r="H58" s="494"/>
      <c r="I58" s="626"/>
      <c r="J58" s="492"/>
      <c r="K58" s="384"/>
      <c r="L58" s="544">
        <f t="shared" si="9"/>
        <v>0</v>
      </c>
      <c r="M58" s="492"/>
      <c r="N58" s="625"/>
      <c r="O58" s="542">
        <f t="shared" si="10"/>
        <v>0</v>
      </c>
      <c r="P58" s="489"/>
      <c r="Q58" s="488">
        <f t="shared" si="11"/>
        <v>0</v>
      </c>
      <c r="R58" s="541"/>
      <c r="S58" s="740"/>
      <c r="T58" s="747"/>
      <c r="U58" s="717"/>
    </row>
    <row r="59" spans="1:21" ht="15.75" customHeight="1" thickBot="1" x14ac:dyDescent="0.3">
      <c r="A59" s="365"/>
      <c r="B59" s="364"/>
      <c r="C59" s="310"/>
      <c r="D59" s="395"/>
      <c r="E59" s="407"/>
      <c r="F59" s="537">
        <f t="shared" si="8"/>
        <v>0</v>
      </c>
      <c r="G59" s="495"/>
      <c r="H59" s="494"/>
      <c r="I59" s="626"/>
      <c r="J59" s="492"/>
      <c r="K59" s="384"/>
      <c r="L59" s="544">
        <f t="shared" si="9"/>
        <v>0</v>
      </c>
      <c r="M59" s="492"/>
      <c r="N59" s="625"/>
      <c r="O59" s="542">
        <f t="shared" si="10"/>
        <v>0</v>
      </c>
      <c r="P59" s="489"/>
      <c r="Q59" s="488">
        <f t="shared" si="11"/>
        <v>0</v>
      </c>
      <c r="R59" s="541"/>
      <c r="S59" s="740"/>
      <c r="T59" s="747"/>
      <c r="U59" s="717"/>
    </row>
    <row r="60" spans="1:21" ht="15.75" customHeight="1" thickBot="1" x14ac:dyDescent="0.3">
      <c r="A60" s="356"/>
      <c r="B60" s="355"/>
      <c r="C60" s="354"/>
      <c r="D60" s="385"/>
      <c r="E60" s="384"/>
      <c r="F60" s="537">
        <f t="shared" si="8"/>
        <v>0</v>
      </c>
      <c r="G60" s="495"/>
      <c r="H60" s="494"/>
      <c r="I60" s="626"/>
      <c r="J60" s="492"/>
      <c r="K60" s="384"/>
      <c r="L60" s="544">
        <f t="shared" si="9"/>
        <v>0</v>
      </c>
      <c r="M60" s="492"/>
      <c r="N60" s="625"/>
      <c r="O60" s="542">
        <f t="shared" si="10"/>
        <v>0</v>
      </c>
      <c r="P60" s="489"/>
      <c r="Q60" s="488">
        <f t="shared" si="11"/>
        <v>0</v>
      </c>
      <c r="R60" s="541"/>
      <c r="S60" s="740"/>
      <c r="T60" s="748"/>
      <c r="U60" s="718"/>
    </row>
    <row r="61" spans="1:21" ht="15.75" customHeight="1" thickBot="1" x14ac:dyDescent="0.3">
      <c r="A61" s="371"/>
      <c r="B61" s="370"/>
      <c r="C61" s="369"/>
      <c r="D61" s="394"/>
      <c r="E61" s="384"/>
      <c r="F61" s="537">
        <f t="shared" si="8"/>
        <v>0</v>
      </c>
      <c r="G61" s="495"/>
      <c r="H61" s="494"/>
      <c r="I61" s="626"/>
      <c r="J61" s="492"/>
      <c r="K61" s="384"/>
      <c r="L61" s="544">
        <f t="shared" si="9"/>
        <v>0</v>
      </c>
      <c r="M61" s="492"/>
      <c r="N61" s="625"/>
      <c r="O61" s="542">
        <f t="shared" si="10"/>
        <v>0</v>
      </c>
      <c r="P61" s="489"/>
      <c r="Q61" s="488">
        <f t="shared" si="11"/>
        <v>0</v>
      </c>
      <c r="R61" s="541"/>
      <c r="S61" s="740">
        <f>(Q61+Q62+Q63+Q64)</f>
        <v>0</v>
      </c>
      <c r="T61" s="746"/>
      <c r="U61" s="716"/>
    </row>
    <row r="62" spans="1:21" ht="15.75" customHeight="1" thickBot="1" x14ac:dyDescent="0.3">
      <c r="A62" s="365"/>
      <c r="B62" s="364"/>
      <c r="C62" s="310"/>
      <c r="D62" s="393"/>
      <c r="E62" s="384"/>
      <c r="F62" s="537">
        <f t="shared" si="8"/>
        <v>0</v>
      </c>
      <c r="G62" s="495"/>
      <c r="H62" s="494"/>
      <c r="I62" s="626"/>
      <c r="J62" s="492"/>
      <c r="K62" s="384"/>
      <c r="L62" s="544">
        <f t="shared" si="9"/>
        <v>0</v>
      </c>
      <c r="M62" s="492"/>
      <c r="N62" s="625"/>
      <c r="O62" s="542">
        <f t="shared" si="10"/>
        <v>0</v>
      </c>
      <c r="P62" s="489"/>
      <c r="Q62" s="488">
        <f t="shared" si="11"/>
        <v>0</v>
      </c>
      <c r="R62" s="541"/>
      <c r="S62" s="740"/>
      <c r="T62" s="747"/>
      <c r="U62" s="717"/>
    </row>
    <row r="63" spans="1:21" ht="15.75" customHeight="1" thickBot="1" x14ac:dyDescent="0.3">
      <c r="A63" s="365"/>
      <c r="B63" s="364"/>
      <c r="C63" s="310"/>
      <c r="D63" s="392"/>
      <c r="E63" s="384"/>
      <c r="F63" s="537">
        <f t="shared" si="8"/>
        <v>0</v>
      </c>
      <c r="G63" s="495"/>
      <c r="H63" s="494"/>
      <c r="I63" s="626"/>
      <c r="J63" s="492"/>
      <c r="K63" s="384"/>
      <c r="L63" s="544">
        <f t="shared" si="9"/>
        <v>0</v>
      </c>
      <c r="M63" s="492"/>
      <c r="N63" s="625"/>
      <c r="O63" s="542">
        <f t="shared" si="10"/>
        <v>0</v>
      </c>
      <c r="P63" s="489"/>
      <c r="Q63" s="488">
        <f t="shared" si="11"/>
        <v>0</v>
      </c>
      <c r="R63" s="541"/>
      <c r="S63" s="740"/>
      <c r="T63" s="747"/>
      <c r="U63" s="717"/>
    </row>
    <row r="64" spans="1:21" ht="15.75" customHeight="1" thickBot="1" x14ac:dyDescent="0.3">
      <c r="A64" s="356"/>
      <c r="B64" s="355"/>
      <c r="C64" s="354"/>
      <c r="D64" s="390"/>
      <c r="E64" s="384"/>
      <c r="F64" s="537">
        <f t="shared" si="8"/>
        <v>0</v>
      </c>
      <c r="G64" s="495"/>
      <c r="H64" s="494"/>
      <c r="I64" s="626"/>
      <c r="J64" s="492"/>
      <c r="K64" s="384"/>
      <c r="L64" s="544">
        <f t="shared" si="9"/>
        <v>0</v>
      </c>
      <c r="M64" s="492"/>
      <c r="N64" s="625"/>
      <c r="O64" s="542">
        <f t="shared" si="10"/>
        <v>0</v>
      </c>
      <c r="P64" s="489"/>
      <c r="Q64" s="488">
        <f t="shared" si="11"/>
        <v>0</v>
      </c>
      <c r="R64" s="541"/>
      <c r="S64" s="740"/>
      <c r="T64" s="748"/>
      <c r="U64" s="718"/>
    </row>
    <row r="65" spans="1:21" ht="15.75" customHeight="1" thickBot="1" x14ac:dyDescent="0.3">
      <c r="A65" s="371"/>
      <c r="B65" s="370"/>
      <c r="C65" s="369"/>
      <c r="D65" s="368"/>
      <c r="E65" s="404"/>
      <c r="F65" s="537">
        <f t="shared" si="8"/>
        <v>0</v>
      </c>
      <c r="G65" s="495"/>
      <c r="H65" s="592"/>
      <c r="I65" s="631"/>
      <c r="J65" s="492"/>
      <c r="K65" s="404"/>
      <c r="L65" s="544">
        <f t="shared" si="9"/>
        <v>0</v>
      </c>
      <c r="M65" s="492"/>
      <c r="N65" s="630"/>
      <c r="O65" s="542">
        <f t="shared" si="10"/>
        <v>0</v>
      </c>
      <c r="P65" s="489"/>
      <c r="Q65" s="488">
        <f t="shared" si="11"/>
        <v>0</v>
      </c>
      <c r="R65" s="541"/>
      <c r="S65" s="740">
        <f>(Q65+Q66+Q67+Q68)</f>
        <v>0</v>
      </c>
      <c r="T65" s="746"/>
      <c r="U65" s="716"/>
    </row>
    <row r="66" spans="1:21" ht="15.75" customHeight="1" thickBot="1" x14ac:dyDescent="0.3">
      <c r="A66" s="365"/>
      <c r="B66" s="364"/>
      <c r="C66" s="310"/>
      <c r="D66" s="385"/>
      <c r="E66" s="389"/>
      <c r="F66" s="537">
        <f t="shared" si="8"/>
        <v>0</v>
      </c>
      <c r="G66" s="495"/>
      <c r="H66" s="588"/>
      <c r="I66" s="629"/>
      <c r="J66" s="492"/>
      <c r="K66" s="389"/>
      <c r="L66" s="544">
        <f t="shared" si="9"/>
        <v>0</v>
      </c>
      <c r="M66" s="492"/>
      <c r="N66" s="628"/>
      <c r="O66" s="542">
        <f t="shared" si="10"/>
        <v>0</v>
      </c>
      <c r="P66" s="489"/>
      <c r="Q66" s="488">
        <f t="shared" si="11"/>
        <v>0</v>
      </c>
      <c r="R66" s="541"/>
      <c r="S66" s="740"/>
      <c r="T66" s="747"/>
      <c r="U66" s="717"/>
    </row>
    <row r="67" spans="1:21" ht="15.75" customHeight="1" thickBot="1" x14ac:dyDescent="0.3">
      <c r="A67" s="365"/>
      <c r="B67" s="364"/>
      <c r="C67" s="310"/>
      <c r="D67" s="385"/>
      <c r="E67" s="384"/>
      <c r="F67" s="537">
        <f t="shared" si="8"/>
        <v>0</v>
      </c>
      <c r="G67" s="495"/>
      <c r="H67" s="494"/>
      <c r="I67" s="626"/>
      <c r="J67" s="492"/>
      <c r="K67" s="384"/>
      <c r="L67" s="544">
        <f t="shared" si="9"/>
        <v>0</v>
      </c>
      <c r="M67" s="492"/>
      <c r="N67" s="625"/>
      <c r="O67" s="542">
        <f t="shared" si="10"/>
        <v>0</v>
      </c>
      <c r="P67" s="489"/>
      <c r="Q67" s="488">
        <f t="shared" si="11"/>
        <v>0</v>
      </c>
      <c r="R67" s="541"/>
      <c r="S67" s="740"/>
      <c r="T67" s="747"/>
      <c r="U67" s="717"/>
    </row>
    <row r="68" spans="1:21" ht="15.75" customHeight="1" thickBot="1" x14ac:dyDescent="0.3">
      <c r="A68" s="356"/>
      <c r="B68" s="355"/>
      <c r="C68" s="354"/>
      <c r="D68" s="376"/>
      <c r="E68" s="375"/>
      <c r="F68" s="537">
        <f t="shared" si="8"/>
        <v>0</v>
      </c>
      <c r="G68" s="627"/>
      <c r="H68" s="483"/>
      <c r="I68" s="536"/>
      <c r="J68" s="481"/>
      <c r="K68" s="375"/>
      <c r="L68" s="623">
        <f t="shared" si="9"/>
        <v>0</v>
      </c>
      <c r="M68" s="481"/>
      <c r="N68" s="622"/>
      <c r="O68" s="621">
        <f t="shared" si="10"/>
        <v>0</v>
      </c>
      <c r="P68" s="620"/>
      <c r="Q68" s="619">
        <f t="shared" si="11"/>
        <v>0</v>
      </c>
      <c r="R68" s="541"/>
      <c r="S68" s="740"/>
      <c r="T68" s="748"/>
      <c r="U68" s="718"/>
    </row>
    <row r="69" spans="1:21" ht="15.75" customHeight="1" thickBot="1" x14ac:dyDescent="0.3">
      <c r="A69" s="371"/>
      <c r="B69" s="370"/>
      <c r="C69" s="369"/>
      <c r="D69" s="368"/>
      <c r="E69" s="384"/>
      <c r="F69" s="537">
        <f t="shared" si="8"/>
        <v>0</v>
      </c>
      <c r="G69" s="495"/>
      <c r="H69" s="494"/>
      <c r="I69" s="626"/>
      <c r="J69" s="492"/>
      <c r="K69" s="384"/>
      <c r="L69" s="544">
        <f t="shared" si="9"/>
        <v>0</v>
      </c>
      <c r="M69" s="492"/>
      <c r="N69" s="625"/>
      <c r="O69" s="542">
        <f t="shared" si="10"/>
        <v>0</v>
      </c>
      <c r="P69" s="489"/>
      <c r="Q69" s="488">
        <f t="shared" si="11"/>
        <v>0</v>
      </c>
      <c r="R69" s="541"/>
      <c r="S69" s="740">
        <f>(Q69+Q70+Q71+Q72)</f>
        <v>0</v>
      </c>
      <c r="T69" s="746"/>
      <c r="U69" s="716"/>
    </row>
    <row r="70" spans="1:21" ht="15.75" customHeight="1" thickBot="1" x14ac:dyDescent="0.3">
      <c r="A70" s="365"/>
      <c r="B70" s="364"/>
      <c r="C70" s="310"/>
      <c r="D70" s="367"/>
      <c r="E70" s="384"/>
      <c r="F70" s="537">
        <f t="shared" si="8"/>
        <v>0</v>
      </c>
      <c r="G70" s="495"/>
      <c r="H70" s="494"/>
      <c r="I70" s="626"/>
      <c r="J70" s="492"/>
      <c r="K70" s="384"/>
      <c r="L70" s="544">
        <f t="shared" si="9"/>
        <v>0</v>
      </c>
      <c r="M70" s="492"/>
      <c r="N70" s="625"/>
      <c r="O70" s="542">
        <f t="shared" si="10"/>
        <v>0</v>
      </c>
      <c r="P70" s="489"/>
      <c r="Q70" s="488">
        <f t="shared" si="11"/>
        <v>0</v>
      </c>
      <c r="R70" s="541"/>
      <c r="S70" s="740"/>
      <c r="T70" s="747"/>
      <c r="U70" s="717"/>
    </row>
    <row r="71" spans="1:21" ht="15.75" customHeight="1" thickBot="1" x14ac:dyDescent="0.3">
      <c r="A71" s="365"/>
      <c r="B71" s="364"/>
      <c r="C71" s="310"/>
      <c r="D71" s="353"/>
      <c r="E71" s="384"/>
      <c r="F71" s="537">
        <f t="shared" si="8"/>
        <v>0</v>
      </c>
      <c r="G71" s="495"/>
      <c r="H71" s="494"/>
      <c r="I71" s="626"/>
      <c r="J71" s="492"/>
      <c r="K71" s="384"/>
      <c r="L71" s="544">
        <f t="shared" si="9"/>
        <v>0</v>
      </c>
      <c r="M71" s="492"/>
      <c r="N71" s="625"/>
      <c r="O71" s="542">
        <f t="shared" si="10"/>
        <v>0</v>
      </c>
      <c r="P71" s="489"/>
      <c r="Q71" s="488">
        <f t="shared" si="11"/>
        <v>0</v>
      </c>
      <c r="R71" s="541"/>
      <c r="S71" s="740"/>
      <c r="T71" s="747"/>
      <c r="U71" s="717"/>
    </row>
    <row r="72" spans="1:21" ht="15.75" customHeight="1" thickBot="1" x14ac:dyDescent="0.3">
      <c r="A72" s="356"/>
      <c r="B72" s="355"/>
      <c r="C72" s="354"/>
      <c r="D72" s="376"/>
      <c r="E72" s="624"/>
      <c r="F72" s="537">
        <f t="shared" si="8"/>
        <v>0</v>
      </c>
      <c r="G72" s="481"/>
      <c r="H72" s="483"/>
      <c r="I72" s="536"/>
      <c r="J72" s="481"/>
      <c r="K72" s="375"/>
      <c r="L72" s="623">
        <f t="shared" si="9"/>
        <v>0</v>
      </c>
      <c r="M72" s="481"/>
      <c r="N72" s="622"/>
      <c r="O72" s="621">
        <f t="shared" si="10"/>
        <v>0</v>
      </c>
      <c r="P72" s="620"/>
      <c r="Q72" s="619">
        <f t="shared" si="11"/>
        <v>0</v>
      </c>
      <c r="R72" s="531"/>
      <c r="S72" s="740"/>
      <c r="T72" s="748"/>
      <c r="U72" s="718"/>
    </row>
    <row r="73" spans="1:21" x14ac:dyDescent="0.25">
      <c r="P73" s="260"/>
    </row>
  </sheetData>
  <dataConsolidate/>
  <mergeCells count="58">
    <mergeCell ref="S61:S64"/>
    <mergeCell ref="T61:T64"/>
    <mergeCell ref="U61:U64"/>
    <mergeCell ref="S65:S68"/>
    <mergeCell ref="T65:T68"/>
    <mergeCell ref="U65:U68"/>
    <mergeCell ref="S53:S56"/>
    <mergeCell ref="T53:T56"/>
    <mergeCell ref="U53:U56"/>
    <mergeCell ref="S57:S60"/>
    <mergeCell ref="T57:T60"/>
    <mergeCell ref="U57:U60"/>
    <mergeCell ref="S45:S48"/>
    <mergeCell ref="T45:T48"/>
    <mergeCell ref="U45:U48"/>
    <mergeCell ref="S49:S52"/>
    <mergeCell ref="T49:T52"/>
    <mergeCell ref="U49:U52"/>
    <mergeCell ref="S37:S40"/>
    <mergeCell ref="T37:T40"/>
    <mergeCell ref="U37:U40"/>
    <mergeCell ref="S41:S44"/>
    <mergeCell ref="T41:T44"/>
    <mergeCell ref="U41:U44"/>
    <mergeCell ref="S29:S32"/>
    <mergeCell ref="T29:T32"/>
    <mergeCell ref="U29:U32"/>
    <mergeCell ref="S33:S36"/>
    <mergeCell ref="T33:T36"/>
    <mergeCell ref="U33:U36"/>
    <mergeCell ref="S21:S24"/>
    <mergeCell ref="T21:T24"/>
    <mergeCell ref="U21:U24"/>
    <mergeCell ref="S25:S28"/>
    <mergeCell ref="T25:T28"/>
    <mergeCell ref="U25:U28"/>
    <mergeCell ref="S69:S72"/>
    <mergeCell ref="T69:T72"/>
    <mergeCell ref="U69:U72"/>
    <mergeCell ref="A1:R2"/>
    <mergeCell ref="A3:R3"/>
    <mergeCell ref="A4:R4"/>
    <mergeCell ref="A5:R5"/>
    <mergeCell ref="E7:G7"/>
    <mergeCell ref="H7:J7"/>
    <mergeCell ref="K7:M7"/>
    <mergeCell ref="S13:S16"/>
    <mergeCell ref="T13:T16"/>
    <mergeCell ref="U13:U16"/>
    <mergeCell ref="S17:S20"/>
    <mergeCell ref="T17:T20"/>
    <mergeCell ref="U17:U20"/>
    <mergeCell ref="N7:P7"/>
    <mergeCell ref="T7:T8"/>
    <mergeCell ref="U7:U8"/>
    <mergeCell ref="S9:S12"/>
    <mergeCell ref="T9:T12"/>
    <mergeCell ref="U9:U12"/>
  </mergeCells>
  <pageMargins left="0.25" right="0.25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0"/>
  <sheetViews>
    <sheetView topLeftCell="A6" workbookViewId="0">
      <selection activeCell="G48" sqref="G48"/>
    </sheetView>
  </sheetViews>
  <sheetFormatPr defaultRowHeight="15" x14ac:dyDescent="0.25"/>
  <cols>
    <col min="1" max="1" width="11.28515625" customWidth="1"/>
    <col min="2" max="2" width="47.7109375" customWidth="1"/>
    <col min="3" max="3" width="17.140625" customWidth="1"/>
  </cols>
  <sheetData>
    <row r="1" spans="1:9" ht="23.25" x14ac:dyDescent="0.35">
      <c r="A1" s="712" t="s">
        <v>77</v>
      </c>
      <c r="B1" s="712"/>
      <c r="C1" s="712"/>
      <c r="D1" s="475"/>
      <c r="E1" s="475"/>
      <c r="F1" s="475"/>
      <c r="G1" s="475"/>
      <c r="H1" s="475"/>
      <c r="I1" s="475"/>
    </row>
    <row r="2" spans="1:9" x14ac:dyDescent="0.25">
      <c r="B2" s="1"/>
    </row>
    <row r="3" spans="1:9" ht="15.75" x14ac:dyDescent="0.25">
      <c r="A3" s="778" t="s">
        <v>88</v>
      </c>
      <c r="B3" s="778"/>
      <c r="C3" s="474"/>
      <c r="G3" s="171"/>
      <c r="H3" s="171"/>
    </row>
    <row r="5" spans="1:9" ht="15.75" x14ac:dyDescent="0.25">
      <c r="B5" s="473" t="s">
        <v>87</v>
      </c>
    </row>
    <row r="7" spans="1:9" ht="15.75" x14ac:dyDescent="0.25">
      <c r="B7" s="169"/>
      <c r="C7" s="471"/>
      <c r="F7" s="1"/>
    </row>
    <row r="8" spans="1:9" ht="15.75" x14ac:dyDescent="0.25">
      <c r="B8" s="472" t="s">
        <v>72</v>
      </c>
      <c r="C8" s="471"/>
      <c r="F8" s="1"/>
    </row>
    <row r="9" spans="1:9" ht="16.5" thickBot="1" x14ac:dyDescent="0.3">
      <c r="B9" s="169"/>
      <c r="F9" s="1"/>
    </row>
    <row r="10" spans="1:9" ht="15.75" thickTop="1" x14ac:dyDescent="0.25">
      <c r="A10" s="766" t="s">
        <v>7</v>
      </c>
      <c r="B10" s="775" t="s">
        <v>4</v>
      </c>
      <c r="C10" s="772" t="s">
        <v>57</v>
      </c>
      <c r="D10" s="187"/>
      <c r="E10" s="187"/>
      <c r="F10" s="470"/>
    </row>
    <row r="11" spans="1:9" x14ac:dyDescent="0.25">
      <c r="A11" s="767"/>
      <c r="B11" s="776"/>
      <c r="C11" s="773"/>
      <c r="D11" s="187"/>
      <c r="E11" s="187"/>
      <c r="F11" s="774"/>
    </row>
    <row r="12" spans="1:9" ht="15.75" thickBot="1" x14ac:dyDescent="0.3">
      <c r="A12" s="768"/>
      <c r="B12" s="777"/>
      <c r="C12" s="773"/>
      <c r="D12" s="470"/>
      <c r="E12" s="470"/>
      <c r="F12" s="774"/>
    </row>
    <row r="13" spans="1:9" ht="15.75" x14ac:dyDescent="0.25">
      <c r="A13" s="455">
        <v>1</v>
      </c>
      <c r="B13" s="469"/>
      <c r="C13" s="453"/>
      <c r="D13" s="465"/>
      <c r="E13" s="464"/>
      <c r="F13" s="463"/>
    </row>
    <row r="14" spans="1:9" ht="15.75" x14ac:dyDescent="0.25">
      <c r="A14" s="449">
        <v>2</v>
      </c>
      <c r="B14" s="443"/>
      <c r="C14" s="442"/>
      <c r="D14" s="465"/>
      <c r="E14" s="464"/>
      <c r="F14" s="463"/>
    </row>
    <row r="15" spans="1:9" ht="15.75" x14ac:dyDescent="0.25">
      <c r="A15" s="449">
        <v>3</v>
      </c>
      <c r="B15" s="448"/>
      <c r="C15" s="442"/>
      <c r="D15" s="465"/>
      <c r="E15" s="464"/>
      <c r="F15" s="463"/>
    </row>
    <row r="16" spans="1:9" ht="15.75" x14ac:dyDescent="0.25">
      <c r="A16" s="449">
        <v>4</v>
      </c>
      <c r="B16" s="448"/>
      <c r="C16" s="442"/>
      <c r="D16" s="465"/>
      <c r="E16" s="464"/>
      <c r="F16" s="463"/>
    </row>
    <row r="17" spans="1:6" ht="15.75" x14ac:dyDescent="0.25">
      <c r="A17" s="449">
        <v>5</v>
      </c>
      <c r="B17" s="448"/>
      <c r="C17" s="442"/>
      <c r="D17" s="465"/>
      <c r="E17" s="464"/>
      <c r="F17" s="463"/>
    </row>
    <row r="18" spans="1:6" ht="15.75" x14ac:dyDescent="0.25">
      <c r="A18" s="449">
        <v>6</v>
      </c>
      <c r="B18" s="448"/>
      <c r="C18" s="442"/>
      <c r="D18" s="465"/>
      <c r="E18" s="464"/>
      <c r="F18" s="463"/>
    </row>
    <row r="19" spans="1:6" ht="15.75" x14ac:dyDescent="0.25">
      <c r="A19" s="449">
        <v>7</v>
      </c>
      <c r="B19" s="448"/>
      <c r="C19" s="442"/>
      <c r="D19" s="465"/>
      <c r="E19" s="464"/>
      <c r="F19" s="463"/>
    </row>
    <row r="20" spans="1:6" ht="15.75" x14ac:dyDescent="0.25">
      <c r="A20" s="449">
        <v>8</v>
      </c>
      <c r="B20" s="468"/>
      <c r="C20" s="442"/>
      <c r="D20" s="465"/>
      <c r="E20" s="464"/>
      <c r="F20" s="463"/>
    </row>
    <row r="21" spans="1:6" ht="15.75" x14ac:dyDescent="0.25">
      <c r="A21" s="449">
        <v>9</v>
      </c>
      <c r="B21" s="448"/>
      <c r="C21" s="442"/>
      <c r="D21" s="465"/>
      <c r="E21" s="464"/>
      <c r="F21" s="463"/>
    </row>
    <row r="22" spans="1:6" ht="15.75" x14ac:dyDescent="0.25">
      <c r="A22" s="449">
        <v>10</v>
      </c>
      <c r="B22" s="448"/>
      <c r="C22" s="442"/>
      <c r="D22" s="465"/>
      <c r="E22" s="464"/>
      <c r="F22" s="463"/>
    </row>
    <row r="23" spans="1:6" ht="15.75" x14ac:dyDescent="0.25">
      <c r="A23" s="449">
        <v>11</v>
      </c>
      <c r="B23" s="448"/>
      <c r="C23" s="442"/>
      <c r="D23" s="465"/>
      <c r="E23" s="464"/>
      <c r="F23" s="463"/>
    </row>
    <row r="24" spans="1:6" ht="15.75" x14ac:dyDescent="0.25">
      <c r="A24" s="449">
        <v>12</v>
      </c>
      <c r="B24" s="448"/>
      <c r="C24" s="442"/>
      <c r="D24" s="465"/>
      <c r="E24" s="464"/>
      <c r="F24" s="463"/>
    </row>
    <row r="25" spans="1:6" ht="15.75" x14ac:dyDescent="0.25">
      <c r="A25" s="449">
        <v>13</v>
      </c>
      <c r="B25" s="467"/>
      <c r="C25" s="442"/>
      <c r="D25" s="465"/>
      <c r="E25" s="464"/>
      <c r="F25" s="463"/>
    </row>
    <row r="26" spans="1:6" ht="15.75" x14ac:dyDescent="0.25">
      <c r="A26" s="449">
        <v>14</v>
      </c>
      <c r="B26" s="448"/>
      <c r="C26" s="442"/>
      <c r="D26" s="465"/>
      <c r="E26" s="464"/>
      <c r="F26" s="463"/>
    </row>
    <row r="27" spans="1:6" ht="16.5" thickBot="1" x14ac:dyDescent="0.3">
      <c r="A27" s="441">
        <v>15</v>
      </c>
      <c r="B27" s="466"/>
      <c r="C27" s="439"/>
      <c r="D27" s="465"/>
      <c r="E27" s="464"/>
      <c r="F27" s="463"/>
    </row>
    <row r="28" spans="1:6" ht="15.75" thickTop="1" x14ac:dyDescent="0.25">
      <c r="A28" s="461"/>
      <c r="B28" s="462"/>
      <c r="C28" s="459"/>
      <c r="D28" s="458"/>
      <c r="E28" s="457"/>
      <c r="F28" s="456"/>
    </row>
    <row r="29" spans="1:6" ht="15.75" x14ac:dyDescent="0.25">
      <c r="A29" s="461"/>
      <c r="B29" s="460" t="s">
        <v>71</v>
      </c>
      <c r="C29" s="459"/>
      <c r="D29" s="458"/>
      <c r="E29" s="457"/>
      <c r="F29" s="456"/>
    </row>
    <row r="30" spans="1:6" ht="17.25" customHeight="1" thickBot="1" x14ac:dyDescent="0.4">
      <c r="A30" s="712"/>
      <c r="B30" s="712"/>
      <c r="C30" s="712"/>
      <c r="D30" s="458"/>
      <c r="E30" s="457"/>
      <c r="F30" s="456"/>
    </row>
    <row r="31" spans="1:6" ht="17.25" customHeight="1" thickTop="1" x14ac:dyDescent="0.25">
      <c r="A31" s="766" t="s">
        <v>7</v>
      </c>
      <c r="B31" s="769" t="s">
        <v>4</v>
      </c>
      <c r="C31" s="772" t="s">
        <v>57</v>
      </c>
      <c r="D31" s="458"/>
      <c r="E31" s="457"/>
      <c r="F31" s="456"/>
    </row>
    <row r="32" spans="1:6" ht="17.25" customHeight="1" x14ac:dyDescent="0.25">
      <c r="A32" s="767"/>
      <c r="B32" s="770"/>
      <c r="C32" s="773"/>
      <c r="D32" s="458"/>
      <c r="E32" s="457"/>
      <c r="F32" s="456"/>
    </row>
    <row r="33" spans="1:5" ht="15.75" thickBot="1" x14ac:dyDescent="0.3">
      <c r="A33" s="768"/>
      <c r="B33" s="771"/>
      <c r="C33" s="773"/>
    </row>
    <row r="34" spans="1:5" ht="15.75" x14ac:dyDescent="0.25">
      <c r="A34" s="455">
        <v>1</v>
      </c>
      <c r="B34" s="454"/>
      <c r="C34" s="453"/>
    </row>
    <row r="35" spans="1:5" ht="15.75" x14ac:dyDescent="0.25">
      <c r="A35" s="449">
        <v>2</v>
      </c>
      <c r="B35" s="445"/>
      <c r="C35" s="442"/>
    </row>
    <row r="36" spans="1:5" ht="15.75" x14ac:dyDescent="0.25">
      <c r="A36" s="447">
        <v>3</v>
      </c>
      <c r="B36" s="448"/>
      <c r="C36" s="442"/>
    </row>
    <row r="37" spans="1:5" ht="15.75" x14ac:dyDescent="0.25">
      <c r="A37" s="444">
        <v>4</v>
      </c>
      <c r="B37" s="452"/>
      <c r="C37" s="451"/>
    </row>
    <row r="38" spans="1:5" ht="15.75" x14ac:dyDescent="0.25">
      <c r="A38" s="449">
        <v>5</v>
      </c>
      <c r="B38" s="448"/>
      <c r="C38" s="442"/>
    </row>
    <row r="39" spans="1:5" ht="15.75" x14ac:dyDescent="0.25">
      <c r="A39" s="444">
        <v>6</v>
      </c>
      <c r="B39" s="448"/>
      <c r="C39" s="442"/>
    </row>
    <row r="40" spans="1:5" ht="15.75" x14ac:dyDescent="0.25">
      <c r="A40" s="449">
        <v>7</v>
      </c>
      <c r="B40" s="448"/>
      <c r="C40" s="442"/>
    </row>
    <row r="41" spans="1:5" ht="15.75" x14ac:dyDescent="0.25">
      <c r="A41" s="449">
        <v>8</v>
      </c>
      <c r="B41" s="448"/>
      <c r="C41" s="442"/>
    </row>
    <row r="42" spans="1:5" ht="15.75" x14ac:dyDescent="0.25">
      <c r="A42" s="447">
        <v>9</v>
      </c>
      <c r="B42" s="448"/>
      <c r="C42" s="442"/>
    </row>
    <row r="43" spans="1:5" ht="15.75" x14ac:dyDescent="0.25">
      <c r="A43" s="444">
        <v>10</v>
      </c>
      <c r="B43" s="448"/>
      <c r="C43" s="442"/>
    </row>
    <row r="44" spans="1:5" ht="15.75" x14ac:dyDescent="0.25">
      <c r="A44" s="449">
        <v>11</v>
      </c>
      <c r="B44" s="450"/>
      <c r="C44" s="442"/>
      <c r="E44" s="31"/>
    </row>
    <row r="45" spans="1:5" ht="15.75" x14ac:dyDescent="0.25">
      <c r="A45" s="449">
        <v>12</v>
      </c>
      <c r="B45" s="448"/>
      <c r="C45" s="442"/>
    </row>
    <row r="46" spans="1:5" ht="15.75" x14ac:dyDescent="0.25">
      <c r="A46" s="447">
        <v>13</v>
      </c>
      <c r="B46" s="445"/>
      <c r="C46" s="442"/>
    </row>
    <row r="47" spans="1:5" ht="15.75" x14ac:dyDescent="0.25">
      <c r="A47" s="446">
        <v>14</v>
      </c>
      <c r="B47" s="445"/>
      <c r="C47" s="442"/>
    </row>
    <row r="48" spans="1:5" ht="15.75" x14ac:dyDescent="0.25">
      <c r="A48" s="444">
        <v>15</v>
      </c>
      <c r="B48" s="443"/>
      <c r="C48" s="442"/>
    </row>
    <row r="49" spans="1:3" ht="16.5" thickBot="1" x14ac:dyDescent="0.3">
      <c r="A49" s="441">
        <v>16</v>
      </c>
      <c r="B49" s="440"/>
      <c r="C49" s="439"/>
    </row>
    <row r="50" spans="1:3" ht="15.75" thickTop="1" x14ac:dyDescent="0.25"/>
  </sheetData>
  <mergeCells count="10">
    <mergeCell ref="A1:C1"/>
    <mergeCell ref="A10:A12"/>
    <mergeCell ref="B10:B12"/>
    <mergeCell ref="C10:C12"/>
    <mergeCell ref="A3:B3"/>
    <mergeCell ref="A31:A33"/>
    <mergeCell ref="B31:B33"/>
    <mergeCell ref="C31:C33"/>
    <mergeCell ref="A30:C30"/>
    <mergeCell ref="F11:F12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6"/>
  <sheetViews>
    <sheetView topLeftCell="A12" zoomScale="140" zoomScaleNormal="140" workbookViewId="0">
      <selection activeCell="B17" sqref="B17"/>
    </sheetView>
  </sheetViews>
  <sheetFormatPr defaultRowHeight="15" x14ac:dyDescent="0.2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 x14ac:dyDescent="0.3">
      <c r="A1" s="707" t="s">
        <v>79</v>
      </c>
      <c r="B1" s="707"/>
      <c r="C1" s="707"/>
      <c r="D1" s="707"/>
      <c r="E1" s="707"/>
      <c r="F1" s="707"/>
      <c r="G1" s="707"/>
      <c r="H1" s="15"/>
      <c r="I1" s="16"/>
    </row>
    <row r="2" spans="1:9" x14ac:dyDescent="0.25">
      <c r="A2" s="30" t="s">
        <v>24</v>
      </c>
      <c r="B2" s="31"/>
      <c r="C2" s="32"/>
      <c r="D2" s="28"/>
      <c r="E2" s="708" t="s">
        <v>84</v>
      </c>
      <c r="F2" s="708"/>
      <c r="G2" s="708"/>
      <c r="H2" s="15"/>
      <c r="I2" s="16"/>
    </row>
    <row r="3" spans="1:9" x14ac:dyDescent="0.25">
      <c r="A3" s="710" t="s">
        <v>13</v>
      </c>
      <c r="B3" s="710"/>
      <c r="C3" s="710"/>
      <c r="D3" s="710"/>
      <c r="E3" s="710"/>
      <c r="F3" s="710"/>
      <c r="G3" s="710"/>
      <c r="H3" s="17"/>
      <c r="I3" s="16"/>
    </row>
    <row r="4" spans="1:9" ht="15.75" thickBot="1" x14ac:dyDescent="0.3">
      <c r="A4" s="3"/>
      <c r="B4" s="18"/>
      <c r="C4" s="18"/>
      <c r="D4" s="18"/>
      <c r="E4" s="18"/>
      <c r="F4" s="18"/>
      <c r="G4" s="18"/>
      <c r="H4" s="15"/>
      <c r="I4" s="16"/>
    </row>
    <row r="5" spans="1:9" ht="27" thickTop="1" thickBot="1" x14ac:dyDescent="0.3">
      <c r="A5" s="34" t="s">
        <v>1</v>
      </c>
      <c r="B5" s="35" t="s">
        <v>2</v>
      </c>
      <c r="C5" s="36" t="s">
        <v>3</v>
      </c>
      <c r="D5" s="37" t="s">
        <v>4</v>
      </c>
      <c r="E5" s="38" t="s">
        <v>5</v>
      </c>
      <c r="F5" s="39" t="s">
        <v>6</v>
      </c>
      <c r="G5" s="40" t="s">
        <v>7</v>
      </c>
      <c r="H5" s="4"/>
      <c r="I5" s="5"/>
    </row>
    <row r="6" spans="1:9" x14ac:dyDescent="0.25">
      <c r="A6" s="693" t="s">
        <v>23</v>
      </c>
      <c r="B6" s="673" t="s">
        <v>10</v>
      </c>
      <c r="C6" s="47">
        <v>1995</v>
      </c>
      <c r="D6" s="699" t="s">
        <v>33</v>
      </c>
      <c r="E6" s="19">
        <v>51</v>
      </c>
      <c r="F6" s="20">
        <f t="shared" ref="F6:F25" si="0">E6*1.5</f>
        <v>76.5</v>
      </c>
      <c r="G6" s="7">
        <v>1</v>
      </c>
      <c r="H6" s="15"/>
      <c r="I6" s="16"/>
    </row>
    <row r="7" spans="1:9" x14ac:dyDescent="0.25">
      <c r="A7" s="42" t="s">
        <v>27</v>
      </c>
      <c r="B7" s="45" t="s">
        <v>9</v>
      </c>
      <c r="C7" s="48">
        <v>1998</v>
      </c>
      <c r="D7" s="649" t="s">
        <v>24</v>
      </c>
      <c r="E7" s="8">
        <v>43</v>
      </c>
      <c r="F7" s="21">
        <f t="shared" si="0"/>
        <v>64.5</v>
      </c>
      <c r="G7" s="10">
        <v>2</v>
      </c>
      <c r="H7" s="15"/>
      <c r="I7" s="16"/>
    </row>
    <row r="8" spans="1:9" x14ac:dyDescent="0.25">
      <c r="A8" s="694" t="s">
        <v>25</v>
      </c>
      <c r="B8" s="45" t="s">
        <v>26</v>
      </c>
      <c r="C8" s="48">
        <v>1997</v>
      </c>
      <c r="D8" s="648" t="s">
        <v>24</v>
      </c>
      <c r="E8" s="8">
        <v>40</v>
      </c>
      <c r="F8" s="21">
        <f t="shared" si="0"/>
        <v>60</v>
      </c>
      <c r="G8" s="10">
        <v>3</v>
      </c>
      <c r="H8" s="15"/>
      <c r="I8" s="16"/>
    </row>
    <row r="9" spans="1:9" x14ac:dyDescent="0.25">
      <c r="A9" s="42" t="s">
        <v>22</v>
      </c>
      <c r="B9" s="68" t="s">
        <v>12</v>
      </c>
      <c r="C9" s="48">
        <v>1996</v>
      </c>
      <c r="D9" s="648" t="s">
        <v>33</v>
      </c>
      <c r="E9" s="8">
        <v>40</v>
      </c>
      <c r="F9" s="21">
        <f t="shared" si="0"/>
        <v>60</v>
      </c>
      <c r="G9" s="10">
        <v>4</v>
      </c>
      <c r="H9" s="15"/>
      <c r="I9" s="16"/>
    </row>
    <row r="10" spans="1:9" x14ac:dyDescent="0.25">
      <c r="A10" s="43" t="s">
        <v>106</v>
      </c>
      <c r="B10" s="46" t="s">
        <v>11</v>
      </c>
      <c r="C10" s="49">
        <v>1998</v>
      </c>
      <c r="D10" s="647" t="s">
        <v>24</v>
      </c>
      <c r="E10" s="8">
        <v>39</v>
      </c>
      <c r="F10" s="21">
        <f t="shared" si="0"/>
        <v>58.5</v>
      </c>
      <c r="G10" s="10">
        <v>5</v>
      </c>
      <c r="H10" s="15"/>
      <c r="I10" s="16"/>
    </row>
    <row r="11" spans="1:9" x14ac:dyDescent="0.25">
      <c r="A11" s="42" t="s">
        <v>98</v>
      </c>
      <c r="B11" s="45" t="s">
        <v>99</v>
      </c>
      <c r="C11" s="48">
        <v>1996</v>
      </c>
      <c r="D11" s="648" t="s">
        <v>33</v>
      </c>
      <c r="E11" s="8">
        <v>35</v>
      </c>
      <c r="F11" s="21">
        <f t="shared" si="0"/>
        <v>52.5</v>
      </c>
      <c r="G11" s="803">
        <v>6</v>
      </c>
      <c r="H11" s="15"/>
      <c r="I11" s="16"/>
    </row>
    <row r="12" spans="1:9" x14ac:dyDescent="0.25">
      <c r="A12" s="42" t="s">
        <v>96</v>
      </c>
      <c r="B12" s="45" t="s">
        <v>30</v>
      </c>
      <c r="C12" s="48">
        <v>1996</v>
      </c>
      <c r="D12" s="649" t="s">
        <v>94</v>
      </c>
      <c r="E12" s="8">
        <v>34</v>
      </c>
      <c r="F12" s="21">
        <f t="shared" si="0"/>
        <v>51</v>
      </c>
      <c r="G12" s="10">
        <v>7</v>
      </c>
      <c r="H12" s="15"/>
      <c r="I12" s="16"/>
    </row>
    <row r="13" spans="1:9" x14ac:dyDescent="0.25">
      <c r="A13" s="42" t="s">
        <v>92</v>
      </c>
      <c r="B13" s="45" t="s">
        <v>93</v>
      </c>
      <c r="C13" s="48">
        <v>1997</v>
      </c>
      <c r="D13" s="648" t="s">
        <v>94</v>
      </c>
      <c r="E13" s="8">
        <v>29</v>
      </c>
      <c r="F13" s="21">
        <f t="shared" si="0"/>
        <v>43.5</v>
      </c>
      <c r="G13" s="10">
        <v>8</v>
      </c>
      <c r="H13" s="15"/>
      <c r="I13" s="16"/>
    </row>
    <row r="14" spans="1:9" x14ac:dyDescent="0.25">
      <c r="A14" s="43" t="s">
        <v>103</v>
      </c>
      <c r="B14" s="73" t="s">
        <v>8</v>
      </c>
      <c r="C14" s="71">
        <v>1998</v>
      </c>
      <c r="D14" s="654" t="s">
        <v>101</v>
      </c>
      <c r="E14" s="8">
        <v>25</v>
      </c>
      <c r="F14" s="21">
        <f t="shared" si="0"/>
        <v>37.5</v>
      </c>
      <c r="G14" s="10">
        <v>9</v>
      </c>
      <c r="H14" s="15"/>
      <c r="I14" s="16"/>
    </row>
    <row r="15" spans="1:9" x14ac:dyDescent="0.25">
      <c r="A15" s="42" t="s">
        <v>104</v>
      </c>
      <c r="B15" s="69" t="s">
        <v>105</v>
      </c>
      <c r="C15" s="70">
        <v>1998</v>
      </c>
      <c r="D15" s="653" t="s">
        <v>101</v>
      </c>
      <c r="E15" s="8">
        <v>25</v>
      </c>
      <c r="F15" s="21">
        <f t="shared" si="0"/>
        <v>37.5</v>
      </c>
      <c r="G15" s="10">
        <v>10</v>
      </c>
      <c r="H15" s="15"/>
      <c r="I15" s="16"/>
    </row>
    <row r="16" spans="1:9" x14ac:dyDescent="0.25">
      <c r="A16" s="56" t="s">
        <v>128</v>
      </c>
      <c r="B16" s="66" t="s">
        <v>9</v>
      </c>
      <c r="C16" s="53">
        <v>1999</v>
      </c>
      <c r="D16" s="646" t="s">
        <v>34</v>
      </c>
      <c r="E16" s="8">
        <v>22</v>
      </c>
      <c r="F16" s="21">
        <f t="shared" si="0"/>
        <v>33</v>
      </c>
      <c r="G16" s="803">
        <v>11</v>
      </c>
      <c r="H16" s="15"/>
      <c r="I16" s="16"/>
    </row>
    <row r="17" spans="1:9" x14ac:dyDescent="0.25">
      <c r="A17" s="44" t="s">
        <v>89</v>
      </c>
      <c r="B17" s="695" t="s">
        <v>93</v>
      </c>
      <c r="C17" s="697">
        <v>1998</v>
      </c>
      <c r="D17" s="692" t="s">
        <v>34</v>
      </c>
      <c r="E17" s="8">
        <v>22</v>
      </c>
      <c r="F17" s="21">
        <f t="shared" si="0"/>
        <v>33</v>
      </c>
      <c r="G17" s="10">
        <v>12</v>
      </c>
      <c r="H17" s="15"/>
      <c r="I17" s="16"/>
    </row>
    <row r="18" spans="1:9" x14ac:dyDescent="0.25">
      <c r="A18" s="42" t="s">
        <v>102</v>
      </c>
      <c r="B18" s="651" t="s">
        <v>31</v>
      </c>
      <c r="C18" s="652">
        <v>1998</v>
      </c>
      <c r="D18" s="653" t="s">
        <v>101</v>
      </c>
      <c r="E18" s="8">
        <v>22</v>
      </c>
      <c r="F18" s="21">
        <f t="shared" si="0"/>
        <v>33</v>
      </c>
      <c r="G18" s="10">
        <v>13</v>
      </c>
      <c r="H18" s="15"/>
      <c r="I18" s="16"/>
    </row>
    <row r="19" spans="1:9" x14ac:dyDescent="0.25">
      <c r="A19" s="42" t="s">
        <v>100</v>
      </c>
      <c r="B19" s="651" t="s">
        <v>93</v>
      </c>
      <c r="C19" s="652">
        <v>1996</v>
      </c>
      <c r="D19" s="654" t="s">
        <v>101</v>
      </c>
      <c r="E19" s="8">
        <v>22</v>
      </c>
      <c r="F19" s="21">
        <f t="shared" si="0"/>
        <v>33</v>
      </c>
      <c r="G19" s="10">
        <v>14</v>
      </c>
      <c r="H19" s="15"/>
      <c r="I19" s="16"/>
    </row>
    <row r="20" spans="1:9" x14ac:dyDescent="0.25">
      <c r="A20" s="56" t="s">
        <v>126</v>
      </c>
      <c r="B20" s="696" t="s">
        <v>127</v>
      </c>
      <c r="C20" s="698">
        <v>1998</v>
      </c>
      <c r="D20" s="646" t="s">
        <v>34</v>
      </c>
      <c r="E20" s="8">
        <v>21</v>
      </c>
      <c r="F20" s="21">
        <f t="shared" si="0"/>
        <v>31.5</v>
      </c>
      <c r="G20" s="10">
        <v>15</v>
      </c>
      <c r="H20" s="15"/>
      <c r="I20" s="16"/>
    </row>
    <row r="21" spans="1:9" x14ac:dyDescent="0.25">
      <c r="A21" s="43" t="s">
        <v>95</v>
      </c>
      <c r="B21" s="46" t="s">
        <v>10</v>
      </c>
      <c r="C21" s="49">
        <v>1996</v>
      </c>
      <c r="D21" s="647" t="s">
        <v>94</v>
      </c>
      <c r="E21" s="8">
        <v>20</v>
      </c>
      <c r="F21" s="21">
        <f t="shared" si="0"/>
        <v>30</v>
      </c>
      <c r="G21" s="803">
        <v>16</v>
      </c>
      <c r="H21" s="15"/>
      <c r="I21" s="16"/>
    </row>
    <row r="22" spans="1:9" x14ac:dyDescent="0.25">
      <c r="A22" s="42" t="s">
        <v>97</v>
      </c>
      <c r="B22" s="45" t="s">
        <v>28</v>
      </c>
      <c r="C22" s="48">
        <v>1997</v>
      </c>
      <c r="D22" s="647" t="s">
        <v>94</v>
      </c>
      <c r="E22" s="8">
        <v>19</v>
      </c>
      <c r="F22" s="21">
        <f t="shared" si="0"/>
        <v>28.5</v>
      </c>
      <c r="G22" s="10">
        <v>17</v>
      </c>
      <c r="H22" s="15"/>
      <c r="I22" s="16"/>
    </row>
    <row r="23" spans="1:9" x14ac:dyDescent="0.25">
      <c r="A23" s="56" t="s">
        <v>90</v>
      </c>
      <c r="B23" s="66" t="s">
        <v>91</v>
      </c>
      <c r="C23" s="54">
        <v>1998</v>
      </c>
      <c r="D23" s="692" t="s">
        <v>34</v>
      </c>
      <c r="E23" s="8">
        <v>18</v>
      </c>
      <c r="F23" s="21">
        <f t="shared" si="0"/>
        <v>27</v>
      </c>
      <c r="G23" s="10">
        <v>18</v>
      </c>
      <c r="H23" s="15"/>
      <c r="I23" s="16"/>
    </row>
    <row r="24" spans="1:9" x14ac:dyDescent="0.25">
      <c r="A24" s="42"/>
      <c r="B24" s="45"/>
      <c r="C24" s="49"/>
      <c r="D24" s="647"/>
      <c r="E24" s="8"/>
      <c r="F24" s="21">
        <f t="shared" si="0"/>
        <v>0</v>
      </c>
      <c r="G24" s="10"/>
      <c r="H24" s="15"/>
      <c r="I24" s="16"/>
    </row>
    <row r="25" spans="1:9" x14ac:dyDescent="0.25">
      <c r="A25" s="42"/>
      <c r="B25" s="45"/>
      <c r="C25" s="48"/>
      <c r="D25" s="63"/>
      <c r="E25" s="8"/>
      <c r="F25" s="21">
        <f t="shared" si="0"/>
        <v>0</v>
      </c>
      <c r="G25" s="10"/>
      <c r="H25" s="15"/>
      <c r="I25" s="16"/>
    </row>
    <row r="26" spans="1:9" x14ac:dyDescent="0.25">
      <c r="A26" s="677" t="s">
        <v>107</v>
      </c>
      <c r="B26" s="678" t="s">
        <v>26</v>
      </c>
      <c r="C26" s="679">
        <v>1998</v>
      </c>
      <c r="D26" s="690" t="s">
        <v>24</v>
      </c>
      <c r="E26" s="8">
        <v>33</v>
      </c>
      <c r="F26" s="21">
        <f t="shared" ref="F26:F28" si="1">E26*1.5</f>
        <v>49.5</v>
      </c>
      <c r="G26" s="10"/>
      <c r="H26" s="15"/>
      <c r="I26" s="16"/>
    </row>
    <row r="27" spans="1:9" x14ac:dyDescent="0.25">
      <c r="A27" s="681" t="s">
        <v>108</v>
      </c>
      <c r="B27" s="682" t="s">
        <v>11</v>
      </c>
      <c r="C27" s="683">
        <v>1997</v>
      </c>
      <c r="D27" s="684" t="s">
        <v>24</v>
      </c>
      <c r="E27" s="8">
        <v>19</v>
      </c>
      <c r="F27" s="21">
        <f t="shared" si="1"/>
        <v>28.5</v>
      </c>
      <c r="G27" s="10"/>
      <c r="H27" s="15"/>
      <c r="I27" s="16"/>
    </row>
    <row r="28" spans="1:9" x14ac:dyDescent="0.25">
      <c r="A28" s="681" t="s">
        <v>109</v>
      </c>
      <c r="B28" s="682" t="s">
        <v>29</v>
      </c>
      <c r="C28" s="683">
        <v>1998</v>
      </c>
      <c r="D28" s="685" t="s">
        <v>24</v>
      </c>
      <c r="E28" s="8">
        <v>18</v>
      </c>
      <c r="F28" s="21">
        <f t="shared" si="1"/>
        <v>27</v>
      </c>
      <c r="G28" s="10"/>
      <c r="H28" s="15"/>
      <c r="I28" s="16"/>
    </row>
    <row r="29" spans="1:9" x14ac:dyDescent="0.25">
      <c r="A29" s="42"/>
      <c r="B29" s="45"/>
      <c r="C29" s="48"/>
      <c r="D29" s="63"/>
      <c r="E29" s="8"/>
      <c r="F29" s="21">
        <f t="shared" ref="F29:F37" si="2">E29*1.5</f>
        <v>0</v>
      </c>
      <c r="G29" s="10"/>
      <c r="H29" s="15"/>
      <c r="I29" s="16"/>
    </row>
    <row r="30" spans="1:9" x14ac:dyDescent="0.25">
      <c r="A30" s="43"/>
      <c r="B30" s="46"/>
      <c r="C30" s="49"/>
      <c r="D30" s="649"/>
      <c r="E30" s="8"/>
      <c r="F30" s="21">
        <f t="shared" si="2"/>
        <v>0</v>
      </c>
      <c r="G30" s="10"/>
      <c r="H30" s="15"/>
      <c r="I30" s="16"/>
    </row>
    <row r="31" spans="1:9" x14ac:dyDescent="0.25">
      <c r="A31" s="42"/>
      <c r="B31" s="45"/>
      <c r="C31" s="48"/>
      <c r="D31" s="63"/>
      <c r="E31" s="8"/>
      <c r="F31" s="21">
        <f t="shared" si="2"/>
        <v>0</v>
      </c>
      <c r="G31" s="10"/>
      <c r="H31" s="15"/>
      <c r="I31" s="16"/>
    </row>
    <row r="32" spans="1:9" x14ac:dyDescent="0.25">
      <c r="A32" s="42"/>
      <c r="B32" s="45"/>
      <c r="C32" s="48"/>
      <c r="D32" s="63"/>
      <c r="E32" s="8"/>
      <c r="F32" s="21">
        <f t="shared" si="2"/>
        <v>0</v>
      </c>
      <c r="G32" s="10"/>
      <c r="H32" s="15"/>
      <c r="I32" s="16"/>
    </row>
    <row r="33" spans="1:9" x14ac:dyDescent="0.25">
      <c r="A33" s="42"/>
      <c r="B33" s="45"/>
      <c r="C33" s="48"/>
      <c r="D33" s="63"/>
      <c r="E33" s="8"/>
      <c r="F33" s="21">
        <f t="shared" si="2"/>
        <v>0</v>
      </c>
      <c r="G33" s="10"/>
      <c r="H33" s="15"/>
      <c r="I33" s="16"/>
    </row>
    <row r="34" spans="1:9" x14ac:dyDescent="0.25">
      <c r="A34" s="677"/>
      <c r="B34" s="678"/>
      <c r="C34" s="679"/>
      <c r="D34" s="690"/>
      <c r="E34" s="8"/>
      <c r="F34" s="21"/>
      <c r="G34" s="10"/>
      <c r="H34" s="15"/>
      <c r="I34" s="16"/>
    </row>
    <row r="35" spans="1:9" x14ac:dyDescent="0.25">
      <c r="A35" s="681"/>
      <c r="B35" s="682"/>
      <c r="C35" s="683"/>
      <c r="D35" s="684"/>
      <c r="E35" s="8"/>
      <c r="F35" s="21"/>
      <c r="G35" s="10"/>
      <c r="H35" s="15"/>
      <c r="I35" s="16"/>
    </row>
    <row r="36" spans="1:9" x14ac:dyDescent="0.25">
      <c r="A36" s="681"/>
      <c r="B36" s="682"/>
      <c r="C36" s="683"/>
      <c r="D36" s="685"/>
      <c r="E36" s="8"/>
      <c r="F36" s="21"/>
      <c r="G36" s="10"/>
      <c r="H36" s="15"/>
      <c r="I36" s="16"/>
    </row>
    <row r="37" spans="1:9" x14ac:dyDescent="0.25">
      <c r="A37" s="677"/>
      <c r="B37" s="678"/>
      <c r="C37" s="679"/>
      <c r="D37" s="685"/>
      <c r="E37" s="11"/>
      <c r="F37" s="21">
        <f t="shared" si="2"/>
        <v>0</v>
      </c>
      <c r="G37" s="10"/>
      <c r="H37" s="15"/>
      <c r="I37" s="16"/>
    </row>
    <row r="38" spans="1:9" x14ac:dyDescent="0.25">
      <c r="A38" s="677"/>
      <c r="B38" s="678"/>
      <c r="C38" s="679"/>
      <c r="D38" s="685"/>
      <c r="E38" s="99"/>
      <c r="F38" s="21">
        <f t="shared" ref="F38:F62" si="3">E38*1.5</f>
        <v>0</v>
      </c>
      <c r="G38" s="10"/>
      <c r="H38" s="15"/>
      <c r="I38" s="16"/>
    </row>
    <row r="39" spans="1:9" x14ac:dyDescent="0.25">
      <c r="A39" s="42"/>
      <c r="B39" s="45"/>
      <c r="C39" s="48"/>
      <c r="D39" s="62"/>
      <c r="E39" s="8"/>
      <c r="F39" s="21">
        <f t="shared" si="3"/>
        <v>0</v>
      </c>
      <c r="G39" s="10"/>
      <c r="H39" s="15"/>
      <c r="I39" s="16"/>
    </row>
    <row r="40" spans="1:9" x14ac:dyDescent="0.25">
      <c r="A40" s="56"/>
      <c r="B40" s="57"/>
      <c r="C40" s="48"/>
      <c r="D40" s="60"/>
      <c r="E40" s="8"/>
      <c r="F40" s="21">
        <f t="shared" si="3"/>
        <v>0</v>
      </c>
      <c r="G40" s="10"/>
      <c r="H40" s="15"/>
      <c r="I40" s="16"/>
    </row>
    <row r="41" spans="1:9" x14ac:dyDescent="0.25">
      <c r="A41" s="42"/>
      <c r="B41" s="68"/>
      <c r="C41" s="48"/>
      <c r="D41" s="63"/>
      <c r="E41" s="8"/>
      <c r="F41" s="21">
        <f t="shared" si="3"/>
        <v>0</v>
      </c>
      <c r="G41" s="10"/>
      <c r="H41" s="15"/>
      <c r="I41" s="16"/>
    </row>
    <row r="42" spans="1:9" x14ac:dyDescent="0.25">
      <c r="A42" s="43"/>
      <c r="B42" s="46"/>
      <c r="C42" s="49"/>
      <c r="D42" s="62"/>
      <c r="E42" s="8"/>
      <c r="F42" s="21">
        <f t="shared" si="3"/>
        <v>0</v>
      </c>
      <c r="G42" s="10"/>
      <c r="H42" s="15"/>
      <c r="I42" s="16"/>
    </row>
    <row r="43" spans="1:9" x14ac:dyDescent="0.25">
      <c r="A43" s="42"/>
      <c r="B43" s="45"/>
      <c r="C43" s="48"/>
      <c r="D43" s="62"/>
      <c r="E43" s="8"/>
      <c r="F43" s="21">
        <f t="shared" si="3"/>
        <v>0</v>
      </c>
      <c r="G43" s="10"/>
      <c r="H43" s="15"/>
      <c r="I43" s="16"/>
    </row>
    <row r="44" spans="1:9" x14ac:dyDescent="0.25">
      <c r="A44" s="42"/>
      <c r="B44" s="69"/>
      <c r="C44" s="70"/>
      <c r="D44" s="55"/>
      <c r="E44" s="8"/>
      <c r="F44" s="21">
        <f t="shared" si="3"/>
        <v>0</v>
      </c>
      <c r="G44" s="10"/>
      <c r="H44" s="15"/>
      <c r="I44" s="16"/>
    </row>
    <row r="45" spans="1:9" x14ac:dyDescent="0.25">
      <c r="A45" s="42"/>
      <c r="B45" s="45"/>
      <c r="C45" s="48"/>
      <c r="D45" s="63"/>
      <c r="E45" s="8"/>
      <c r="F45" s="21">
        <f t="shared" si="3"/>
        <v>0</v>
      </c>
      <c r="G45" s="10"/>
      <c r="H45" s="15"/>
      <c r="I45" s="16"/>
    </row>
    <row r="46" spans="1:9" x14ac:dyDescent="0.25">
      <c r="A46" s="44"/>
      <c r="B46" s="59"/>
      <c r="C46" s="54"/>
      <c r="D46" s="98"/>
      <c r="E46" s="8"/>
      <c r="F46" s="21">
        <f t="shared" si="3"/>
        <v>0</v>
      </c>
      <c r="G46" s="10"/>
      <c r="H46" s="15"/>
      <c r="I46" s="16"/>
    </row>
    <row r="47" spans="1:9" x14ac:dyDescent="0.25">
      <c r="A47" s="56"/>
      <c r="B47" s="57"/>
      <c r="C47" s="53"/>
      <c r="D47" s="60"/>
      <c r="E47" s="8"/>
      <c r="F47" s="21">
        <f t="shared" si="3"/>
        <v>0</v>
      </c>
      <c r="G47" s="10"/>
      <c r="H47" s="15"/>
      <c r="I47" s="16"/>
    </row>
    <row r="48" spans="1:9" x14ac:dyDescent="0.25">
      <c r="A48" s="42"/>
      <c r="B48" s="68"/>
      <c r="C48" s="48"/>
      <c r="D48" s="63"/>
      <c r="E48" s="8"/>
      <c r="F48" s="21">
        <f t="shared" si="3"/>
        <v>0</v>
      </c>
      <c r="G48" s="10"/>
      <c r="H48" s="15"/>
      <c r="I48" s="16"/>
    </row>
    <row r="49" spans="1:9" x14ac:dyDescent="0.25">
      <c r="A49" s="56"/>
      <c r="B49" s="57"/>
      <c r="C49" s="53"/>
      <c r="D49" s="65"/>
      <c r="E49" s="8"/>
      <c r="F49" s="21">
        <f t="shared" si="3"/>
        <v>0</v>
      </c>
      <c r="G49" s="10"/>
      <c r="H49" s="15"/>
      <c r="I49" s="16"/>
    </row>
    <row r="50" spans="1:9" x14ac:dyDescent="0.25">
      <c r="A50" s="43"/>
      <c r="B50" s="73"/>
      <c r="C50" s="71"/>
      <c r="D50" s="55"/>
      <c r="E50" s="8"/>
      <c r="F50" s="21">
        <f t="shared" si="3"/>
        <v>0</v>
      </c>
      <c r="G50" s="10"/>
      <c r="H50" s="15"/>
      <c r="I50" s="16"/>
    </row>
    <row r="51" spans="1:9" x14ac:dyDescent="0.25">
      <c r="A51" s="56"/>
      <c r="B51" s="97"/>
      <c r="C51" s="53"/>
      <c r="D51" s="95"/>
      <c r="E51" s="8"/>
      <c r="F51" s="21">
        <f t="shared" si="3"/>
        <v>0</v>
      </c>
      <c r="G51" s="10"/>
      <c r="H51" s="15"/>
      <c r="I51" s="16"/>
    </row>
    <row r="52" spans="1:9" x14ac:dyDescent="0.25">
      <c r="A52" s="42"/>
      <c r="B52" s="45"/>
      <c r="C52" s="48"/>
      <c r="D52" s="62"/>
      <c r="E52" s="8"/>
      <c r="F52" s="21">
        <f t="shared" si="3"/>
        <v>0</v>
      </c>
      <c r="G52" s="10"/>
      <c r="H52" s="15"/>
      <c r="I52" s="16"/>
    </row>
    <row r="53" spans="1:9" x14ac:dyDescent="0.25">
      <c r="A53" s="42"/>
      <c r="B53" s="45"/>
      <c r="C53" s="48"/>
      <c r="D53" s="63"/>
      <c r="E53" s="8"/>
      <c r="F53" s="21">
        <f t="shared" si="3"/>
        <v>0</v>
      </c>
      <c r="G53" s="10"/>
      <c r="H53" s="15"/>
      <c r="I53" s="16"/>
    </row>
    <row r="54" spans="1:9" x14ac:dyDescent="0.25">
      <c r="A54" s="42"/>
      <c r="B54" s="45"/>
      <c r="C54" s="48"/>
      <c r="D54" s="63"/>
      <c r="E54" s="8"/>
      <c r="F54" s="21">
        <f t="shared" si="3"/>
        <v>0</v>
      </c>
      <c r="G54" s="10"/>
      <c r="H54" s="15"/>
      <c r="I54" s="16"/>
    </row>
    <row r="55" spans="1:9" x14ac:dyDescent="0.25">
      <c r="A55" s="42"/>
      <c r="B55" s="45"/>
      <c r="C55" s="48"/>
      <c r="D55" s="63"/>
      <c r="E55" s="8"/>
      <c r="F55" s="21">
        <f t="shared" si="3"/>
        <v>0</v>
      </c>
      <c r="G55" s="10"/>
      <c r="H55" s="15"/>
      <c r="I55" s="16"/>
    </row>
    <row r="56" spans="1:9" x14ac:dyDescent="0.25">
      <c r="A56" s="42"/>
      <c r="B56" s="69"/>
      <c r="C56" s="70"/>
      <c r="D56" s="58"/>
      <c r="E56" s="8"/>
      <c r="F56" s="21">
        <f t="shared" si="3"/>
        <v>0</v>
      </c>
      <c r="G56" s="10"/>
      <c r="H56" s="15"/>
      <c r="I56" s="16"/>
    </row>
    <row r="57" spans="1:9" x14ac:dyDescent="0.25">
      <c r="A57" s="42"/>
      <c r="B57" s="45"/>
      <c r="C57" s="48"/>
      <c r="D57" s="63"/>
      <c r="E57" s="22"/>
      <c r="F57" s="21">
        <f t="shared" si="3"/>
        <v>0</v>
      </c>
      <c r="G57" s="10"/>
      <c r="H57" s="15"/>
      <c r="I57" s="16"/>
    </row>
    <row r="58" spans="1:9" x14ac:dyDescent="0.25">
      <c r="A58" s="56"/>
      <c r="B58" s="66"/>
      <c r="C58" s="53"/>
      <c r="D58" s="65"/>
      <c r="E58" s="8"/>
      <c r="F58" s="21">
        <f t="shared" si="3"/>
        <v>0</v>
      </c>
      <c r="G58" s="10"/>
      <c r="H58" s="15"/>
      <c r="I58" s="16"/>
    </row>
    <row r="59" spans="1:9" x14ac:dyDescent="0.25">
      <c r="A59" s="56"/>
      <c r="B59" s="66"/>
      <c r="C59" s="53"/>
      <c r="D59" s="65"/>
      <c r="E59" s="8"/>
      <c r="F59" s="21">
        <f t="shared" si="3"/>
        <v>0</v>
      </c>
      <c r="G59" s="10"/>
      <c r="H59" s="15"/>
      <c r="I59" s="16"/>
    </row>
    <row r="60" spans="1:9" x14ac:dyDescent="0.25">
      <c r="A60" s="42"/>
      <c r="B60" s="45"/>
      <c r="C60" s="48"/>
      <c r="D60" s="63"/>
      <c r="E60" s="8"/>
      <c r="F60" s="21">
        <f t="shared" si="3"/>
        <v>0</v>
      </c>
      <c r="G60" s="10"/>
      <c r="H60" s="15"/>
      <c r="I60" s="16"/>
    </row>
    <row r="61" spans="1:9" x14ac:dyDescent="0.25">
      <c r="A61" s="42"/>
      <c r="B61" s="45"/>
      <c r="C61" s="48"/>
      <c r="D61" s="63"/>
      <c r="E61" s="8"/>
      <c r="F61" s="21">
        <f t="shared" si="3"/>
        <v>0</v>
      </c>
      <c r="G61" s="10"/>
      <c r="H61" s="15"/>
      <c r="I61" s="16"/>
    </row>
    <row r="62" spans="1:9" x14ac:dyDescent="0.25">
      <c r="A62" s="42"/>
      <c r="B62" s="45"/>
      <c r="C62" s="48"/>
      <c r="D62" s="63"/>
      <c r="E62" s="8"/>
      <c r="F62" s="21">
        <f t="shared" si="3"/>
        <v>0</v>
      </c>
      <c r="G62" s="10"/>
      <c r="H62" s="15"/>
      <c r="I62" s="16"/>
    </row>
    <row r="63" spans="1:9" ht="15.75" thickBot="1" x14ac:dyDescent="0.3">
      <c r="A63" s="75"/>
      <c r="B63" s="76"/>
      <c r="C63" s="77"/>
      <c r="D63" s="78"/>
      <c r="E63" s="12"/>
      <c r="F63" s="103"/>
      <c r="G63" s="13"/>
      <c r="H63" s="15"/>
      <c r="I63" s="16"/>
    </row>
    <row r="64" spans="1:9" ht="15.75" thickTop="1" x14ac:dyDescent="0.25">
      <c r="A64" s="15"/>
      <c r="B64" s="15"/>
      <c r="C64" s="24"/>
      <c r="D64" s="15"/>
      <c r="E64" s="15"/>
      <c r="F64" s="15"/>
      <c r="G64" s="15"/>
      <c r="H64" s="15"/>
      <c r="I64" s="16"/>
    </row>
    <row r="65" spans="1:9" x14ac:dyDescent="0.25">
      <c r="A65" s="711" t="s">
        <v>20</v>
      </c>
      <c r="B65" s="711"/>
      <c r="C65" s="711"/>
      <c r="D65" s="711"/>
      <c r="E65" s="711"/>
      <c r="F65" s="711"/>
      <c r="G65" s="711"/>
      <c r="H65" s="2"/>
      <c r="I65" s="24"/>
    </row>
    <row r="66" spans="1:9" x14ac:dyDescent="0.25">
      <c r="A66" s="15"/>
      <c r="B66" s="15"/>
      <c r="C66" s="24"/>
      <c r="D66" s="15"/>
      <c r="E66" s="15"/>
      <c r="F66" s="15"/>
      <c r="G66" s="15"/>
      <c r="H66" s="15"/>
      <c r="I66" s="16"/>
    </row>
  </sheetData>
  <sortState ref="A6:F23">
    <sortCondition descending="1" ref="F6:F23"/>
    <sortCondition descending="1" ref="C6:C23"/>
  </sortState>
  <mergeCells count="4">
    <mergeCell ref="A1:G1"/>
    <mergeCell ref="E2:G2"/>
    <mergeCell ref="A3:G3"/>
    <mergeCell ref="A65:G65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6"/>
  <sheetViews>
    <sheetView topLeftCell="A16" zoomScale="140" zoomScaleNormal="140" workbookViewId="0">
      <selection activeCell="B20" sqref="B20"/>
    </sheetView>
  </sheetViews>
  <sheetFormatPr defaultRowHeight="15" x14ac:dyDescent="0.2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20.25" x14ac:dyDescent="0.3">
      <c r="A1" s="707" t="s">
        <v>77</v>
      </c>
      <c r="B1" s="707"/>
      <c r="C1" s="707"/>
      <c r="D1" s="707"/>
      <c r="E1" s="707"/>
      <c r="F1" s="707"/>
      <c r="G1" s="707"/>
      <c r="H1" s="707"/>
      <c r="I1" s="707"/>
      <c r="J1" s="15"/>
      <c r="K1" s="15"/>
      <c r="L1" s="15"/>
      <c r="M1" s="15"/>
      <c r="N1" s="16"/>
    </row>
    <row r="2" spans="1:14" x14ac:dyDescent="0.25">
      <c r="A2" s="30" t="s">
        <v>24</v>
      </c>
      <c r="B2" s="31"/>
      <c r="C2" s="33"/>
      <c r="D2" s="28"/>
      <c r="E2" s="708" t="s">
        <v>78</v>
      </c>
      <c r="F2" s="708"/>
      <c r="G2" s="708"/>
      <c r="H2" s="708"/>
      <c r="I2" s="708"/>
      <c r="J2" s="15"/>
      <c r="K2" s="15"/>
      <c r="L2" s="15"/>
      <c r="M2" s="15"/>
      <c r="N2" s="16"/>
    </row>
    <row r="3" spans="1:14" x14ac:dyDescent="0.25">
      <c r="A3" s="709" t="s">
        <v>14</v>
      </c>
      <c r="B3" s="709"/>
      <c r="C3" s="709"/>
      <c r="D3" s="709"/>
      <c r="E3" s="709"/>
      <c r="F3" s="709"/>
      <c r="G3" s="709"/>
      <c r="H3" s="709"/>
      <c r="I3" s="709"/>
      <c r="J3" s="17"/>
      <c r="K3" s="17"/>
      <c r="L3" s="15"/>
      <c r="M3" s="15"/>
      <c r="N3" s="16"/>
    </row>
    <row r="4" spans="1:14" ht="15.75" thickBot="1" x14ac:dyDescent="0.3">
      <c r="A4" s="3"/>
      <c r="B4" s="18"/>
      <c r="C4" s="18"/>
      <c r="D4" s="18"/>
      <c r="E4" s="18"/>
      <c r="F4" s="18"/>
      <c r="G4" s="18"/>
      <c r="H4" s="18"/>
      <c r="I4" s="18"/>
      <c r="J4" s="15"/>
      <c r="K4" s="15"/>
      <c r="L4" s="15"/>
      <c r="M4" s="15"/>
      <c r="N4" s="16"/>
    </row>
    <row r="5" spans="1:14" ht="27" thickTop="1" thickBot="1" x14ac:dyDescent="0.3">
      <c r="A5" s="34" t="s">
        <v>1</v>
      </c>
      <c r="B5" s="35" t="s">
        <v>2</v>
      </c>
      <c r="C5" s="36" t="s">
        <v>3</v>
      </c>
      <c r="D5" s="37" t="s">
        <v>4</v>
      </c>
      <c r="E5" s="50" t="s">
        <v>15</v>
      </c>
      <c r="F5" s="39" t="s">
        <v>16</v>
      </c>
      <c r="G5" s="51" t="s">
        <v>17</v>
      </c>
      <c r="H5" s="39" t="s">
        <v>6</v>
      </c>
      <c r="I5" s="52" t="s">
        <v>7</v>
      </c>
      <c r="J5" s="80" t="s">
        <v>32</v>
      </c>
      <c r="K5" s="4"/>
      <c r="L5" s="4"/>
      <c r="M5" s="4"/>
      <c r="N5" s="5"/>
    </row>
    <row r="6" spans="1:14" ht="15.75" thickBot="1" x14ac:dyDescent="0.3">
      <c r="A6" s="42" t="s">
        <v>25</v>
      </c>
      <c r="B6" s="45" t="s">
        <v>26</v>
      </c>
      <c r="C6" s="48">
        <v>1997</v>
      </c>
      <c r="D6" s="649" t="s">
        <v>24</v>
      </c>
      <c r="E6" s="82">
        <v>9.09</v>
      </c>
      <c r="F6" s="83">
        <v>9</v>
      </c>
      <c r="G6" s="84">
        <v>0</v>
      </c>
      <c r="H6" s="25">
        <v>65</v>
      </c>
      <c r="I6" s="10">
        <v>1</v>
      </c>
      <c r="J6" s="81">
        <f t="shared" ref="J6:J23" si="0">(E6+F6+G6)</f>
        <v>18.09</v>
      </c>
      <c r="K6" s="26"/>
      <c r="L6" s="26"/>
      <c r="M6" s="15"/>
      <c r="N6" s="16"/>
    </row>
    <row r="7" spans="1:14" ht="15.75" thickBot="1" x14ac:dyDescent="0.3">
      <c r="A7" s="693" t="s">
        <v>98</v>
      </c>
      <c r="B7" s="673" t="s">
        <v>99</v>
      </c>
      <c r="C7" s="47">
        <v>1996</v>
      </c>
      <c r="D7" s="699" t="s">
        <v>33</v>
      </c>
      <c r="E7" s="82">
        <v>8.5</v>
      </c>
      <c r="F7" s="83">
        <v>8.49</v>
      </c>
      <c r="G7" s="84">
        <v>9.0299999999999994</v>
      </c>
      <c r="H7" s="25">
        <v>65</v>
      </c>
      <c r="I7" s="7">
        <v>2</v>
      </c>
      <c r="J7" s="26">
        <f t="shared" si="0"/>
        <v>26.020000000000003</v>
      </c>
      <c r="K7" s="26"/>
      <c r="L7" s="26"/>
      <c r="M7" s="15"/>
      <c r="N7" s="16"/>
    </row>
    <row r="8" spans="1:14" ht="15.75" thickBot="1" x14ac:dyDescent="0.3">
      <c r="A8" s="694" t="s">
        <v>22</v>
      </c>
      <c r="B8" s="45" t="s">
        <v>12</v>
      </c>
      <c r="C8" s="48">
        <v>1996</v>
      </c>
      <c r="D8" s="648" t="s">
        <v>33</v>
      </c>
      <c r="E8" s="82">
        <v>8.7200000000000006</v>
      </c>
      <c r="F8" s="83">
        <v>8.9600000000000009</v>
      </c>
      <c r="G8" s="84">
        <v>8.9499999999999993</v>
      </c>
      <c r="H8" s="25">
        <v>63</v>
      </c>
      <c r="I8" s="10">
        <v>3</v>
      </c>
      <c r="J8" s="26">
        <f t="shared" si="0"/>
        <v>26.63</v>
      </c>
      <c r="K8" s="26"/>
      <c r="L8" s="26"/>
      <c r="M8" s="15"/>
      <c r="N8" s="16"/>
    </row>
    <row r="9" spans="1:14" ht="15.75" thickBot="1" x14ac:dyDescent="0.3">
      <c r="A9" s="42" t="s">
        <v>23</v>
      </c>
      <c r="B9" s="68" t="s">
        <v>10</v>
      </c>
      <c r="C9" s="48">
        <v>1995</v>
      </c>
      <c r="D9" s="648" t="s">
        <v>33</v>
      </c>
      <c r="E9" s="82">
        <v>0</v>
      </c>
      <c r="F9" s="83">
        <v>8.6300000000000008</v>
      </c>
      <c r="G9" s="84">
        <v>8.6999999999999993</v>
      </c>
      <c r="H9" s="25">
        <v>59</v>
      </c>
      <c r="I9" s="803">
        <v>4</v>
      </c>
      <c r="J9" s="26">
        <f t="shared" si="0"/>
        <v>17.329999999999998</v>
      </c>
      <c r="K9" s="26"/>
      <c r="L9" s="26"/>
      <c r="M9" s="15"/>
      <c r="N9" s="16"/>
    </row>
    <row r="10" spans="1:14" ht="15.75" thickBot="1" x14ac:dyDescent="0.3">
      <c r="A10" s="43" t="s">
        <v>27</v>
      </c>
      <c r="B10" s="46" t="s">
        <v>9</v>
      </c>
      <c r="C10" s="49">
        <v>1998</v>
      </c>
      <c r="D10" s="647" t="s">
        <v>24</v>
      </c>
      <c r="E10" s="82">
        <v>7.96</v>
      </c>
      <c r="F10" s="83">
        <v>7.18</v>
      </c>
      <c r="G10" s="84">
        <v>8.23</v>
      </c>
      <c r="H10" s="25">
        <v>49</v>
      </c>
      <c r="I10" s="804">
        <v>5</v>
      </c>
      <c r="J10" s="26">
        <f t="shared" si="0"/>
        <v>23.37</v>
      </c>
      <c r="K10" s="26"/>
      <c r="L10" s="26"/>
      <c r="M10" s="15"/>
      <c r="N10" s="16"/>
    </row>
    <row r="11" spans="1:14" ht="15.75" thickBot="1" x14ac:dyDescent="0.3">
      <c r="A11" s="42" t="s">
        <v>96</v>
      </c>
      <c r="B11" s="45" t="s">
        <v>30</v>
      </c>
      <c r="C11" s="48">
        <v>1996</v>
      </c>
      <c r="D11" s="648" t="s">
        <v>94</v>
      </c>
      <c r="E11" s="82">
        <v>7.66</v>
      </c>
      <c r="F11" s="83">
        <v>7.94</v>
      </c>
      <c r="G11" s="84">
        <v>8.07</v>
      </c>
      <c r="H11" s="25">
        <v>45</v>
      </c>
      <c r="I11" s="10">
        <v>6</v>
      </c>
      <c r="J11" s="26">
        <f t="shared" si="0"/>
        <v>23.67</v>
      </c>
      <c r="K11" s="26"/>
      <c r="L11" s="26"/>
      <c r="M11" s="15"/>
      <c r="N11" s="16"/>
    </row>
    <row r="12" spans="1:14" ht="15.75" thickBot="1" x14ac:dyDescent="0.3">
      <c r="A12" s="42" t="s">
        <v>100</v>
      </c>
      <c r="B12" s="69" t="s">
        <v>93</v>
      </c>
      <c r="C12" s="70">
        <v>1996</v>
      </c>
      <c r="D12" s="654" t="s">
        <v>101</v>
      </c>
      <c r="E12" s="82">
        <v>7.58</v>
      </c>
      <c r="F12" s="83">
        <v>7.8780000000000001</v>
      </c>
      <c r="G12" s="84">
        <v>7.66</v>
      </c>
      <c r="H12" s="25">
        <v>41</v>
      </c>
      <c r="I12" s="804">
        <v>7</v>
      </c>
      <c r="J12" s="26">
        <f t="shared" si="0"/>
        <v>23.118000000000002</v>
      </c>
      <c r="K12" s="26"/>
      <c r="L12" s="26"/>
      <c r="M12" s="15"/>
      <c r="N12" s="16"/>
    </row>
    <row r="13" spans="1:14" ht="15.75" thickBot="1" x14ac:dyDescent="0.3">
      <c r="A13" s="56" t="s">
        <v>90</v>
      </c>
      <c r="B13" s="66" t="s">
        <v>91</v>
      </c>
      <c r="C13" s="53">
        <v>1998</v>
      </c>
      <c r="D13" s="646" t="s">
        <v>34</v>
      </c>
      <c r="E13" s="82">
        <v>0</v>
      </c>
      <c r="F13" s="83">
        <v>7.61</v>
      </c>
      <c r="G13" s="84">
        <v>7.84</v>
      </c>
      <c r="H13" s="25">
        <v>41</v>
      </c>
      <c r="I13" s="10">
        <v>8</v>
      </c>
      <c r="J13" s="26">
        <f t="shared" si="0"/>
        <v>15.45</v>
      </c>
      <c r="K13" s="26"/>
      <c r="L13" s="26"/>
      <c r="M13" s="15"/>
      <c r="N13" s="16"/>
    </row>
    <row r="14" spans="1:14" ht="15.75" thickBot="1" x14ac:dyDescent="0.3">
      <c r="A14" s="44" t="s">
        <v>128</v>
      </c>
      <c r="B14" s="72" t="s">
        <v>9</v>
      </c>
      <c r="C14" s="54">
        <v>1999</v>
      </c>
      <c r="D14" s="645" t="s">
        <v>34</v>
      </c>
      <c r="E14" s="82">
        <v>0</v>
      </c>
      <c r="F14" s="83">
        <v>7.26</v>
      </c>
      <c r="G14" s="84">
        <v>7.5</v>
      </c>
      <c r="H14" s="25">
        <v>35</v>
      </c>
      <c r="I14" s="804">
        <v>9</v>
      </c>
      <c r="J14" s="101">
        <f t="shared" si="0"/>
        <v>14.76</v>
      </c>
      <c r="K14" s="26"/>
      <c r="L14" s="26"/>
      <c r="M14" s="15"/>
      <c r="N14" s="16"/>
    </row>
    <row r="15" spans="1:14" ht="15.75" thickBot="1" x14ac:dyDescent="0.3">
      <c r="A15" s="42" t="s">
        <v>103</v>
      </c>
      <c r="B15" s="69" t="s">
        <v>8</v>
      </c>
      <c r="C15" s="70">
        <v>1998</v>
      </c>
      <c r="D15" s="653" t="s">
        <v>101</v>
      </c>
      <c r="E15" s="82">
        <v>0</v>
      </c>
      <c r="F15" s="83">
        <v>7.57</v>
      </c>
      <c r="G15" s="84"/>
      <c r="H15" s="25">
        <v>35</v>
      </c>
      <c r="I15" s="10">
        <v>10</v>
      </c>
      <c r="J15" s="26">
        <f t="shared" si="0"/>
        <v>7.57</v>
      </c>
      <c r="K15" s="26"/>
      <c r="L15" s="26"/>
      <c r="M15" s="15"/>
      <c r="N15" s="16"/>
    </row>
    <row r="16" spans="1:14" ht="15.75" thickBot="1" x14ac:dyDescent="0.3">
      <c r="A16" s="42" t="s">
        <v>92</v>
      </c>
      <c r="B16" s="45" t="s">
        <v>93</v>
      </c>
      <c r="C16" s="48">
        <v>1997</v>
      </c>
      <c r="D16" s="649" t="s">
        <v>94</v>
      </c>
      <c r="E16" s="82">
        <v>0</v>
      </c>
      <c r="F16" s="83">
        <v>7.53</v>
      </c>
      <c r="G16" s="84">
        <v>0</v>
      </c>
      <c r="H16" s="25">
        <v>35</v>
      </c>
      <c r="I16" s="804">
        <v>11</v>
      </c>
      <c r="J16" s="26">
        <f t="shared" si="0"/>
        <v>7.53</v>
      </c>
      <c r="K16" s="26"/>
      <c r="L16" s="26"/>
      <c r="M16" s="15"/>
      <c r="N16" s="16"/>
    </row>
    <row r="17" spans="1:14" ht="15.75" thickBot="1" x14ac:dyDescent="0.3">
      <c r="A17" s="43" t="s">
        <v>106</v>
      </c>
      <c r="B17" s="701" t="s">
        <v>11</v>
      </c>
      <c r="C17" s="704">
        <v>1998</v>
      </c>
      <c r="D17" s="648" t="s">
        <v>24</v>
      </c>
      <c r="E17" s="82">
        <v>7.11</v>
      </c>
      <c r="F17" s="83">
        <v>7.37</v>
      </c>
      <c r="G17" s="84">
        <v>7.45</v>
      </c>
      <c r="H17" s="25">
        <v>34</v>
      </c>
      <c r="I17" s="10">
        <v>12</v>
      </c>
      <c r="J17" s="26">
        <f t="shared" si="0"/>
        <v>21.93</v>
      </c>
      <c r="K17" s="26"/>
      <c r="L17" s="26"/>
      <c r="M17" s="15"/>
      <c r="N17" s="16"/>
    </row>
    <row r="18" spans="1:14" ht="15.75" thickBot="1" x14ac:dyDescent="0.3">
      <c r="A18" s="42" t="s">
        <v>95</v>
      </c>
      <c r="B18" s="702" t="s">
        <v>10</v>
      </c>
      <c r="C18" s="698">
        <v>1996</v>
      </c>
      <c r="D18" s="648" t="s">
        <v>94</v>
      </c>
      <c r="E18" s="82">
        <v>7.34</v>
      </c>
      <c r="F18" s="83">
        <v>7.4</v>
      </c>
      <c r="G18" s="84">
        <v>7.07</v>
      </c>
      <c r="H18" s="25">
        <v>34</v>
      </c>
      <c r="I18" s="10">
        <v>13</v>
      </c>
      <c r="J18" s="26">
        <f t="shared" si="0"/>
        <v>21.810000000000002</v>
      </c>
      <c r="K18" s="26"/>
      <c r="L18" s="26"/>
      <c r="M18" s="15"/>
      <c r="N18" s="16"/>
    </row>
    <row r="19" spans="1:14" ht="15.75" thickBot="1" x14ac:dyDescent="0.3">
      <c r="A19" s="42" t="s">
        <v>104</v>
      </c>
      <c r="B19" s="651" t="s">
        <v>105</v>
      </c>
      <c r="C19" s="652">
        <v>1998</v>
      </c>
      <c r="D19" s="654" t="s">
        <v>101</v>
      </c>
      <c r="E19" s="82">
        <v>0</v>
      </c>
      <c r="F19" s="83">
        <v>7.22</v>
      </c>
      <c r="G19" s="84">
        <v>7.45</v>
      </c>
      <c r="H19" s="25">
        <v>34</v>
      </c>
      <c r="I19" s="803">
        <v>14</v>
      </c>
      <c r="J19" s="26">
        <f t="shared" si="0"/>
        <v>14.67</v>
      </c>
      <c r="K19" s="26"/>
      <c r="L19" s="26"/>
      <c r="M19" s="15"/>
      <c r="N19" s="16"/>
    </row>
    <row r="20" spans="1:14" ht="15.75" thickBot="1" x14ac:dyDescent="0.3">
      <c r="A20" s="56" t="s">
        <v>89</v>
      </c>
      <c r="B20" s="696" t="s">
        <v>93</v>
      </c>
      <c r="C20" s="703">
        <v>1998</v>
      </c>
      <c r="D20" s="646" t="s">
        <v>34</v>
      </c>
      <c r="E20" s="82">
        <v>7.1</v>
      </c>
      <c r="F20" s="83">
        <v>7</v>
      </c>
      <c r="G20" s="84">
        <v>6.98</v>
      </c>
      <c r="H20" s="25">
        <v>30</v>
      </c>
      <c r="I20" s="804">
        <v>15</v>
      </c>
      <c r="J20" s="101">
        <f t="shared" si="0"/>
        <v>21.08</v>
      </c>
      <c r="K20" s="26"/>
      <c r="L20" s="26"/>
      <c r="M20" s="15"/>
      <c r="N20" s="16"/>
    </row>
    <row r="21" spans="1:14" ht="15.75" thickBot="1" x14ac:dyDescent="0.3">
      <c r="A21" s="43" t="s">
        <v>102</v>
      </c>
      <c r="B21" s="73" t="s">
        <v>31</v>
      </c>
      <c r="C21" s="71">
        <v>1998</v>
      </c>
      <c r="D21" s="650" t="s">
        <v>101</v>
      </c>
      <c r="E21" s="82">
        <v>7.08</v>
      </c>
      <c r="F21" s="83">
        <v>6.84</v>
      </c>
      <c r="G21" s="84">
        <v>0</v>
      </c>
      <c r="H21" s="25">
        <v>30</v>
      </c>
      <c r="I21" s="10">
        <v>16</v>
      </c>
      <c r="J21" s="26">
        <f t="shared" si="0"/>
        <v>13.92</v>
      </c>
      <c r="K21" s="26"/>
      <c r="L21" s="26"/>
      <c r="M21" s="15"/>
      <c r="N21" s="16"/>
    </row>
    <row r="22" spans="1:14" ht="15.75" thickBot="1" x14ac:dyDescent="0.3">
      <c r="A22" s="56" t="s">
        <v>126</v>
      </c>
      <c r="B22" s="66" t="s">
        <v>127</v>
      </c>
      <c r="C22" s="48">
        <v>1998</v>
      </c>
      <c r="D22" s="692" t="s">
        <v>34</v>
      </c>
      <c r="E22" s="82">
        <v>6.9</v>
      </c>
      <c r="F22" s="83">
        <v>6.77</v>
      </c>
      <c r="G22" s="84">
        <v>6.91</v>
      </c>
      <c r="H22" s="25">
        <v>29</v>
      </c>
      <c r="I22" s="10">
        <v>17</v>
      </c>
      <c r="J22" s="26">
        <f t="shared" si="0"/>
        <v>20.58</v>
      </c>
      <c r="K22" s="26"/>
      <c r="L22" s="26"/>
      <c r="M22" s="15"/>
      <c r="N22" s="16"/>
    </row>
    <row r="23" spans="1:14" ht="15.75" thickBot="1" x14ac:dyDescent="0.3">
      <c r="A23" s="42" t="s">
        <v>97</v>
      </c>
      <c r="B23" s="45" t="s">
        <v>28</v>
      </c>
      <c r="C23" s="49">
        <v>1997</v>
      </c>
      <c r="D23" s="647" t="s">
        <v>94</v>
      </c>
      <c r="E23" s="82">
        <v>6.9</v>
      </c>
      <c r="F23" s="83">
        <v>0</v>
      </c>
      <c r="G23" s="84">
        <v>6.6</v>
      </c>
      <c r="H23" s="25">
        <v>29</v>
      </c>
      <c r="I23" s="10">
        <v>18</v>
      </c>
      <c r="J23" s="26">
        <f t="shared" si="0"/>
        <v>13.5</v>
      </c>
      <c r="K23" s="26"/>
      <c r="L23" s="26"/>
      <c r="M23" s="15"/>
      <c r="N23" s="16"/>
    </row>
    <row r="24" spans="1:14" ht="15.75" thickBot="1" x14ac:dyDescent="0.3">
      <c r="A24" s="42"/>
      <c r="B24" s="45"/>
      <c r="C24" s="49"/>
      <c r="D24" s="647"/>
      <c r="E24" s="82"/>
      <c r="F24" s="83"/>
      <c r="G24" s="84"/>
      <c r="H24" s="25"/>
      <c r="I24" s="803"/>
      <c r="J24" s="26">
        <f t="shared" ref="J24:J37" si="1">(E24+F24+G24)</f>
        <v>0</v>
      </c>
      <c r="K24" s="26"/>
      <c r="L24" s="26"/>
      <c r="M24" s="15"/>
      <c r="N24" s="16"/>
    </row>
    <row r="25" spans="1:14" ht="15.75" thickBot="1" x14ac:dyDescent="0.3">
      <c r="A25" s="42"/>
      <c r="B25" s="45"/>
      <c r="C25" s="48"/>
      <c r="D25" s="63"/>
      <c r="E25" s="82"/>
      <c r="F25" s="83"/>
      <c r="G25" s="84"/>
      <c r="H25" s="25"/>
      <c r="I25" s="804"/>
      <c r="J25" s="26">
        <f t="shared" si="1"/>
        <v>0</v>
      </c>
      <c r="K25" s="26"/>
      <c r="L25" s="26"/>
      <c r="M25" s="15"/>
      <c r="N25" s="16"/>
    </row>
    <row r="26" spans="1:14" ht="15.75" thickBot="1" x14ac:dyDescent="0.3">
      <c r="A26" s="677" t="s">
        <v>107</v>
      </c>
      <c r="B26" s="678" t="s">
        <v>26</v>
      </c>
      <c r="C26" s="679">
        <v>1998</v>
      </c>
      <c r="D26" s="690" t="s">
        <v>24</v>
      </c>
      <c r="E26" s="82">
        <v>7.93</v>
      </c>
      <c r="F26" s="83">
        <v>0</v>
      </c>
      <c r="G26" s="84">
        <v>8.1999999999999993</v>
      </c>
      <c r="H26" s="25">
        <v>49</v>
      </c>
      <c r="I26" s="10"/>
      <c r="J26" s="26">
        <f t="shared" ref="J26:J28" si="2">(E26+F26+G26)</f>
        <v>16.13</v>
      </c>
      <c r="K26" s="26"/>
      <c r="L26" s="26"/>
      <c r="M26" s="15"/>
      <c r="N26" s="16"/>
    </row>
    <row r="27" spans="1:14" ht="15.75" thickBot="1" x14ac:dyDescent="0.3">
      <c r="A27" s="681" t="s">
        <v>108</v>
      </c>
      <c r="B27" s="682" t="s">
        <v>11</v>
      </c>
      <c r="C27" s="683">
        <v>1997</v>
      </c>
      <c r="D27" s="684" t="s">
        <v>24</v>
      </c>
      <c r="E27" s="82">
        <v>7.52</v>
      </c>
      <c r="F27" s="83">
        <v>7.43</v>
      </c>
      <c r="G27" s="84">
        <v>0</v>
      </c>
      <c r="H27" s="25">
        <v>35</v>
      </c>
      <c r="I27" s="10"/>
      <c r="J27" s="26">
        <f t="shared" si="2"/>
        <v>14.95</v>
      </c>
      <c r="K27" s="26"/>
      <c r="L27" s="26"/>
      <c r="M27" s="15"/>
      <c r="N27" s="16"/>
    </row>
    <row r="28" spans="1:14" ht="15.75" thickBot="1" x14ac:dyDescent="0.3">
      <c r="A28" s="681" t="s">
        <v>109</v>
      </c>
      <c r="B28" s="682" t="s">
        <v>29</v>
      </c>
      <c r="C28" s="683">
        <v>1998</v>
      </c>
      <c r="D28" s="685" t="s">
        <v>24</v>
      </c>
      <c r="E28" s="82">
        <v>0</v>
      </c>
      <c r="F28" s="83">
        <v>7.58</v>
      </c>
      <c r="G28" s="84">
        <v>8.1199999999999992</v>
      </c>
      <c r="H28" s="25">
        <f>IF(MAX(E28:G28)&lt;4.1,0,IF(MAX(E28:G28)&lt;7.5,(MAX(E28:G28)-4)*10,(MAX(E28:G28)-4)*10+(MAX(E28:G28)-7.5)*10))</f>
        <v>47.399999999999977</v>
      </c>
      <c r="I28" s="803"/>
      <c r="J28" s="26">
        <f t="shared" si="2"/>
        <v>15.7</v>
      </c>
      <c r="K28" s="26"/>
      <c r="L28" s="26"/>
      <c r="M28" s="15"/>
      <c r="N28" s="16"/>
    </row>
    <row r="29" spans="1:14" ht="15.75" thickBot="1" x14ac:dyDescent="0.3">
      <c r="A29" s="42"/>
      <c r="B29" s="45"/>
      <c r="C29" s="48"/>
      <c r="D29" s="63"/>
      <c r="E29" s="82"/>
      <c r="F29" s="83"/>
      <c r="G29" s="84"/>
      <c r="H29" s="25"/>
      <c r="I29" s="804"/>
      <c r="J29" s="26">
        <f t="shared" si="1"/>
        <v>0</v>
      </c>
      <c r="K29" s="26"/>
      <c r="L29" s="26"/>
      <c r="M29" s="15"/>
      <c r="N29" s="16"/>
    </row>
    <row r="30" spans="1:14" ht="15.75" thickBot="1" x14ac:dyDescent="0.3">
      <c r="A30" s="43"/>
      <c r="B30" s="46"/>
      <c r="C30" s="49"/>
      <c r="D30" s="649"/>
      <c r="E30" s="82"/>
      <c r="F30" s="83"/>
      <c r="G30" s="84"/>
      <c r="H30" s="25"/>
      <c r="I30" s="10"/>
      <c r="J30" s="26">
        <f t="shared" si="1"/>
        <v>0</v>
      </c>
      <c r="K30" s="26"/>
      <c r="L30" s="26"/>
      <c r="M30" s="15"/>
      <c r="N30" s="16"/>
    </row>
    <row r="31" spans="1:14" ht="15.75" thickBot="1" x14ac:dyDescent="0.3">
      <c r="A31" s="42"/>
      <c r="B31" s="45"/>
      <c r="C31" s="48"/>
      <c r="D31" s="63"/>
      <c r="E31" s="82"/>
      <c r="F31" s="83"/>
      <c r="G31" s="84"/>
      <c r="H31" s="25"/>
      <c r="I31" s="10"/>
      <c r="J31" s="26">
        <f t="shared" si="1"/>
        <v>0</v>
      </c>
      <c r="K31" s="26"/>
      <c r="L31" s="26"/>
      <c r="M31" s="15"/>
      <c r="N31" s="16"/>
    </row>
    <row r="32" spans="1:14" ht="15.75" thickBot="1" x14ac:dyDescent="0.3">
      <c r="A32" s="42"/>
      <c r="B32" s="45"/>
      <c r="C32" s="48"/>
      <c r="D32" s="63"/>
      <c r="E32" s="82"/>
      <c r="F32" s="83"/>
      <c r="G32" s="84"/>
      <c r="H32" s="25"/>
      <c r="I32" s="804"/>
      <c r="J32" s="26">
        <f t="shared" si="1"/>
        <v>0</v>
      </c>
      <c r="K32" s="26"/>
      <c r="L32" s="26"/>
      <c r="M32" s="15"/>
      <c r="N32" s="16"/>
    </row>
    <row r="33" spans="1:14" ht="15.75" thickBot="1" x14ac:dyDescent="0.3">
      <c r="A33" s="42"/>
      <c r="B33" s="45"/>
      <c r="C33" s="48"/>
      <c r="D33" s="63"/>
      <c r="E33" s="82"/>
      <c r="F33" s="83"/>
      <c r="G33" s="84"/>
      <c r="H33" s="25"/>
      <c r="I33" s="10"/>
      <c r="J33" s="26">
        <f t="shared" si="1"/>
        <v>0</v>
      </c>
      <c r="K33" s="26"/>
      <c r="L33" s="26"/>
      <c r="M33" s="15"/>
      <c r="N33" s="16"/>
    </row>
    <row r="34" spans="1:14" ht="15.75" thickBot="1" x14ac:dyDescent="0.3">
      <c r="A34" s="677"/>
      <c r="B34" s="678"/>
      <c r="C34" s="679"/>
      <c r="D34" s="690"/>
      <c r="E34" s="82"/>
      <c r="F34" s="83"/>
      <c r="G34" s="84"/>
      <c r="H34" s="25"/>
      <c r="I34" s="10"/>
      <c r="J34" s="26"/>
      <c r="K34" s="26"/>
      <c r="L34" s="26"/>
      <c r="M34" s="15"/>
      <c r="N34" s="16"/>
    </row>
    <row r="35" spans="1:14" ht="15.75" thickBot="1" x14ac:dyDescent="0.3">
      <c r="A35" s="681"/>
      <c r="B35" s="682"/>
      <c r="C35" s="683"/>
      <c r="D35" s="684"/>
      <c r="E35" s="82"/>
      <c r="F35" s="83"/>
      <c r="G35" s="84"/>
      <c r="H35" s="25"/>
      <c r="I35" s="10"/>
      <c r="J35" s="26"/>
      <c r="K35" s="26"/>
      <c r="L35" s="26"/>
      <c r="M35" s="15"/>
      <c r="N35" s="16"/>
    </row>
    <row r="36" spans="1:14" ht="15.75" thickBot="1" x14ac:dyDescent="0.3">
      <c r="A36" s="681"/>
      <c r="B36" s="682"/>
      <c r="C36" s="683"/>
      <c r="D36" s="685"/>
      <c r="E36" s="82"/>
      <c r="F36" s="83"/>
      <c r="G36" s="84"/>
      <c r="H36" s="25"/>
      <c r="I36" s="7"/>
      <c r="J36" s="26"/>
      <c r="K36" s="26"/>
      <c r="L36" s="26"/>
      <c r="M36" s="15"/>
      <c r="N36" s="16"/>
    </row>
    <row r="37" spans="1:14" ht="15.75" thickBot="1" x14ac:dyDescent="0.3">
      <c r="A37" s="677"/>
      <c r="B37" s="678"/>
      <c r="C37" s="679"/>
      <c r="D37" s="685"/>
      <c r="E37" s="82"/>
      <c r="F37" s="83"/>
      <c r="G37" s="84"/>
      <c r="H37" s="25">
        <f>IF(MAX(E37:G37)&lt;4.1,0,IF(MAX(E37:G37)&lt;7.5,(MAX(E37:G37)-4)*10,(MAX(E37:G37)-4)*10+(MAX(E37:G37)-7.5)*10))</f>
        <v>0</v>
      </c>
      <c r="I37" s="10"/>
      <c r="J37" s="26">
        <f t="shared" si="1"/>
        <v>0</v>
      </c>
      <c r="K37" s="26"/>
      <c r="L37" s="26"/>
      <c r="M37" s="15"/>
      <c r="N37" s="16"/>
    </row>
    <row r="38" spans="1:14" ht="15.75" thickBot="1" x14ac:dyDescent="0.3">
      <c r="A38" s="677"/>
      <c r="B38" s="678"/>
      <c r="C38" s="679"/>
      <c r="D38" s="685"/>
      <c r="E38" s="82"/>
      <c r="F38" s="83"/>
      <c r="G38" s="84"/>
      <c r="H38" s="25">
        <v>47</v>
      </c>
      <c r="I38" s="10"/>
      <c r="J38" s="26">
        <f t="shared" ref="J38:J62" si="3">(E38+F38+G38)</f>
        <v>0</v>
      </c>
      <c r="K38" s="26"/>
      <c r="L38" s="26"/>
      <c r="M38" s="15"/>
      <c r="N38" s="16"/>
    </row>
    <row r="39" spans="1:14" ht="15.75" thickBot="1" x14ac:dyDescent="0.3">
      <c r="A39" s="56"/>
      <c r="B39" s="66"/>
      <c r="C39" s="53"/>
      <c r="D39" s="93"/>
      <c r="E39" s="82"/>
      <c r="F39" s="83"/>
      <c r="G39" s="84"/>
      <c r="H39" s="25">
        <v>47</v>
      </c>
      <c r="I39" s="7"/>
      <c r="J39" s="26">
        <f t="shared" si="3"/>
        <v>0</v>
      </c>
      <c r="K39" s="26"/>
      <c r="L39" s="26"/>
      <c r="M39" s="15"/>
      <c r="N39" s="16"/>
    </row>
    <row r="40" spans="1:14" ht="15.75" thickBot="1" x14ac:dyDescent="0.3">
      <c r="A40" s="42"/>
      <c r="B40" s="68"/>
      <c r="C40" s="48"/>
      <c r="D40" s="63"/>
      <c r="E40" s="82"/>
      <c r="F40" s="83"/>
      <c r="G40" s="84"/>
      <c r="H40" s="25">
        <v>47</v>
      </c>
      <c r="I40" s="10"/>
      <c r="J40" s="26">
        <f t="shared" si="3"/>
        <v>0</v>
      </c>
      <c r="K40" s="26"/>
      <c r="L40" s="26"/>
      <c r="M40" s="15"/>
      <c r="N40" s="16"/>
    </row>
    <row r="41" spans="1:14" ht="15.75" thickBot="1" x14ac:dyDescent="0.3">
      <c r="A41" s="42"/>
      <c r="B41" s="68"/>
      <c r="C41" s="48"/>
      <c r="D41" s="63"/>
      <c r="E41" s="82"/>
      <c r="F41" s="83"/>
      <c r="G41" s="84"/>
      <c r="H41" s="25">
        <v>47</v>
      </c>
      <c r="I41" s="10"/>
      <c r="J41" s="26">
        <f t="shared" si="3"/>
        <v>0</v>
      </c>
      <c r="K41" s="26"/>
      <c r="L41" s="26"/>
      <c r="M41" s="15"/>
      <c r="N41" s="16"/>
    </row>
    <row r="42" spans="1:14" ht="15.75" thickBot="1" x14ac:dyDescent="0.3">
      <c r="A42" s="43"/>
      <c r="B42" s="46"/>
      <c r="C42" s="49"/>
      <c r="D42" s="62"/>
      <c r="E42" s="82"/>
      <c r="F42" s="83"/>
      <c r="G42" s="84"/>
      <c r="H42" s="25">
        <f t="shared" ref="H42:H47" si="4">IF(MAX(E42:G42)&lt;4.1,0,IF(MAX(E42:G42)&lt;7.5,(MAX(E42:G42)-4)*10,(MAX(E42:G42)-4)*10+(MAX(E42:G42)-7.5)*10))</f>
        <v>0</v>
      </c>
      <c r="I42" s="7"/>
      <c r="J42" s="26">
        <f t="shared" si="3"/>
        <v>0</v>
      </c>
      <c r="K42" s="26"/>
      <c r="L42" s="26"/>
      <c r="M42" s="15"/>
      <c r="N42" s="16"/>
    </row>
    <row r="43" spans="1:14" ht="15.75" thickBot="1" x14ac:dyDescent="0.3">
      <c r="A43" s="42"/>
      <c r="B43" s="45"/>
      <c r="C43" s="48"/>
      <c r="D43" s="62"/>
      <c r="E43" s="82"/>
      <c r="F43" s="83"/>
      <c r="G43" s="84"/>
      <c r="H43" s="25">
        <f t="shared" si="4"/>
        <v>0</v>
      </c>
      <c r="I43" s="10"/>
      <c r="J43" s="26">
        <f t="shared" si="3"/>
        <v>0</v>
      </c>
      <c r="K43" s="26"/>
      <c r="L43" s="26"/>
      <c r="M43" s="15"/>
      <c r="N43" s="16"/>
    </row>
    <row r="44" spans="1:14" ht="15.75" thickBot="1" x14ac:dyDescent="0.3">
      <c r="A44" s="56"/>
      <c r="B44" s="66"/>
      <c r="C44" s="53"/>
      <c r="D44" s="93"/>
      <c r="E44" s="82"/>
      <c r="F44" s="83"/>
      <c r="G44" s="84"/>
      <c r="H44" s="25">
        <f t="shared" si="4"/>
        <v>0</v>
      </c>
      <c r="I44" s="10"/>
      <c r="J44" s="26">
        <f t="shared" si="3"/>
        <v>0</v>
      </c>
      <c r="K44" s="26"/>
      <c r="L44" s="26"/>
      <c r="M44" s="15"/>
      <c r="N44" s="16"/>
    </row>
    <row r="45" spans="1:14" ht="15.75" thickBot="1" x14ac:dyDescent="0.3">
      <c r="A45" s="42"/>
      <c r="B45" s="45"/>
      <c r="C45" s="48"/>
      <c r="D45" s="63"/>
      <c r="E45" s="82"/>
      <c r="F45" s="83"/>
      <c r="G45" s="84"/>
      <c r="H45" s="25">
        <f t="shared" si="4"/>
        <v>0</v>
      </c>
      <c r="I45" s="7"/>
      <c r="J45" s="26">
        <f t="shared" si="3"/>
        <v>0</v>
      </c>
      <c r="K45" s="26"/>
      <c r="L45" s="26"/>
      <c r="M45" s="15"/>
      <c r="N45" s="16"/>
    </row>
    <row r="46" spans="1:14" ht="15.75" thickBot="1" x14ac:dyDescent="0.3">
      <c r="A46" s="43"/>
      <c r="B46" s="67"/>
      <c r="C46" s="49"/>
      <c r="D46" s="96"/>
      <c r="E46" s="82"/>
      <c r="F46" s="83"/>
      <c r="G46" s="84"/>
      <c r="H46" s="25">
        <f t="shared" si="4"/>
        <v>0</v>
      </c>
      <c r="I46" s="10"/>
      <c r="J46" s="26">
        <f t="shared" si="3"/>
        <v>0</v>
      </c>
      <c r="K46" s="26"/>
      <c r="L46" s="26"/>
      <c r="M46" s="15"/>
      <c r="N46" s="16"/>
    </row>
    <row r="47" spans="1:14" ht="15.75" thickBot="1" x14ac:dyDescent="0.3">
      <c r="A47" s="42"/>
      <c r="B47" s="91"/>
      <c r="C47" s="70"/>
      <c r="D47" s="58"/>
      <c r="E47" s="82"/>
      <c r="F47" s="83"/>
      <c r="G47" s="84"/>
      <c r="H47" s="25">
        <f t="shared" si="4"/>
        <v>0</v>
      </c>
      <c r="I47" s="10"/>
      <c r="J47" s="26">
        <f t="shared" si="3"/>
        <v>0</v>
      </c>
      <c r="K47" s="26"/>
      <c r="L47" s="26"/>
      <c r="M47" s="15"/>
      <c r="N47" s="16"/>
    </row>
    <row r="48" spans="1:14" ht="15.75" thickBot="1" x14ac:dyDescent="0.3">
      <c r="A48" s="42"/>
      <c r="B48" s="68"/>
      <c r="C48" s="48"/>
      <c r="D48" s="63"/>
      <c r="E48" s="82"/>
      <c r="F48" s="83"/>
      <c r="G48" s="84"/>
      <c r="H48" s="25">
        <v>41</v>
      </c>
      <c r="I48" s="7"/>
      <c r="J48" s="26">
        <f t="shared" si="3"/>
        <v>0</v>
      </c>
      <c r="K48" s="26"/>
      <c r="L48" s="26"/>
      <c r="M48" s="15"/>
      <c r="N48" s="16"/>
    </row>
    <row r="49" spans="1:14" ht="15.75" thickBot="1" x14ac:dyDescent="0.3">
      <c r="A49" s="42"/>
      <c r="B49" s="68"/>
      <c r="C49" s="48"/>
      <c r="D49" s="63"/>
      <c r="E49" s="82"/>
      <c r="F49" s="83"/>
      <c r="G49" s="84"/>
      <c r="H49" s="25">
        <f>IF(MAX(E49:G49)&lt;4.1,0,IF(MAX(E49:G49)&lt;7.5,(MAX(E49:G49)-4)*10,(MAX(E49:G49)-4)*10+(MAX(E49:G49)-7.5)*10))</f>
        <v>0</v>
      </c>
      <c r="I49" s="10"/>
      <c r="J49" s="26">
        <f t="shared" si="3"/>
        <v>0</v>
      </c>
      <c r="K49" s="26"/>
      <c r="L49" s="26"/>
      <c r="M49" s="15"/>
      <c r="N49" s="16"/>
    </row>
    <row r="50" spans="1:14" ht="15.75" thickBot="1" x14ac:dyDescent="0.3">
      <c r="A50" s="43"/>
      <c r="B50" s="46"/>
      <c r="C50" s="49"/>
      <c r="D50" s="62"/>
      <c r="E50" s="82"/>
      <c r="F50" s="83"/>
      <c r="G50" s="84"/>
      <c r="H50" s="25">
        <f>IF(MAX(E50:G50)&lt;4.1,0,IF(MAX(E50:G50)&lt;7.5,(MAX(E50:G50)-4)*10,(MAX(E50:G50)-4)*10+(MAX(E50:G50)-7.5)*10))</f>
        <v>0</v>
      </c>
      <c r="I50" s="10"/>
      <c r="J50" s="26">
        <f t="shared" si="3"/>
        <v>0</v>
      </c>
      <c r="K50" s="26"/>
      <c r="L50" s="26"/>
      <c r="M50" s="15"/>
      <c r="N50" s="16"/>
    </row>
    <row r="51" spans="1:14" ht="15.75" thickBot="1" x14ac:dyDescent="0.3">
      <c r="A51" s="42"/>
      <c r="B51" s="45"/>
      <c r="C51" s="48"/>
      <c r="D51" s="62"/>
      <c r="E51" s="82"/>
      <c r="F51" s="83"/>
      <c r="G51" s="84"/>
      <c r="H51" s="25">
        <f>IF(MAX(E51:G51)&lt;4.1,0,IF(MAX(E51:G51)&lt;7.5,(MAX(E51:G51)-4)*10,(MAX(E51:G51)-4)*10+(MAX(E51:G51)-7.5)*10))</f>
        <v>0</v>
      </c>
      <c r="I51" s="7"/>
      <c r="J51" s="26">
        <f t="shared" si="3"/>
        <v>0</v>
      </c>
      <c r="K51" s="26"/>
      <c r="L51" s="26"/>
      <c r="M51" s="15"/>
      <c r="N51" s="16"/>
    </row>
    <row r="52" spans="1:14" ht="15.75" thickBot="1" x14ac:dyDescent="0.3">
      <c r="A52" s="42"/>
      <c r="B52" s="45"/>
      <c r="C52" s="48"/>
      <c r="D52" s="62"/>
      <c r="E52" s="82"/>
      <c r="F52" s="83"/>
      <c r="G52" s="84"/>
      <c r="H52" s="25">
        <v>39</v>
      </c>
      <c r="I52" s="10"/>
      <c r="J52" s="26">
        <f t="shared" si="3"/>
        <v>0</v>
      </c>
      <c r="K52" s="26"/>
      <c r="L52" s="26"/>
      <c r="M52" s="15"/>
      <c r="N52" s="16"/>
    </row>
    <row r="53" spans="1:14" ht="15.75" thickBot="1" x14ac:dyDescent="0.3">
      <c r="A53" s="42"/>
      <c r="B53" s="45"/>
      <c r="C53" s="48"/>
      <c r="D53" s="63"/>
      <c r="E53" s="82"/>
      <c r="F53" s="83"/>
      <c r="G53" s="84"/>
      <c r="H53" s="25">
        <v>39</v>
      </c>
      <c r="I53" s="10"/>
      <c r="J53" s="26">
        <f t="shared" si="3"/>
        <v>0</v>
      </c>
      <c r="K53" s="26"/>
      <c r="L53" s="26"/>
      <c r="M53" s="15"/>
      <c r="N53" s="16"/>
    </row>
    <row r="54" spans="1:14" ht="15.75" thickBot="1" x14ac:dyDescent="0.3">
      <c r="A54" s="42"/>
      <c r="B54" s="45"/>
      <c r="C54" s="48"/>
      <c r="D54" s="63"/>
      <c r="E54" s="82"/>
      <c r="F54" s="83"/>
      <c r="G54" s="84"/>
      <c r="H54" s="25">
        <v>39</v>
      </c>
      <c r="I54" s="7"/>
      <c r="J54" s="26">
        <f t="shared" si="3"/>
        <v>0</v>
      </c>
      <c r="K54" s="26"/>
      <c r="L54" s="26"/>
      <c r="M54" s="15"/>
      <c r="N54" s="16"/>
    </row>
    <row r="55" spans="1:14" ht="15.75" thickBot="1" x14ac:dyDescent="0.3">
      <c r="A55" s="42"/>
      <c r="B55" s="45"/>
      <c r="C55" s="48"/>
      <c r="D55" s="63"/>
      <c r="E55" s="82"/>
      <c r="F55" s="83"/>
      <c r="G55" s="84"/>
      <c r="H55" s="25">
        <v>39</v>
      </c>
      <c r="I55" s="10"/>
      <c r="J55" s="26">
        <f t="shared" si="3"/>
        <v>0</v>
      </c>
      <c r="K55" s="26"/>
      <c r="L55" s="26"/>
      <c r="M55" s="15"/>
      <c r="N55" s="16"/>
    </row>
    <row r="56" spans="1:14" ht="15.75" thickBot="1" x14ac:dyDescent="0.3">
      <c r="A56" s="42"/>
      <c r="B56" s="45"/>
      <c r="C56" s="48"/>
      <c r="D56" s="63"/>
      <c r="E56" s="82"/>
      <c r="F56" s="83"/>
      <c r="G56" s="84"/>
      <c r="H56" s="25">
        <v>39</v>
      </c>
      <c r="I56" s="10"/>
      <c r="J56" s="26">
        <f t="shared" si="3"/>
        <v>0</v>
      </c>
      <c r="K56" s="26"/>
      <c r="L56" s="26"/>
      <c r="M56" s="15"/>
      <c r="N56" s="16"/>
    </row>
    <row r="57" spans="1:14" ht="15.75" thickBot="1" x14ac:dyDescent="0.3">
      <c r="A57" s="56"/>
      <c r="B57" s="66"/>
      <c r="C57" s="53"/>
      <c r="D57" s="65"/>
      <c r="E57" s="82"/>
      <c r="F57" s="83"/>
      <c r="G57" s="84"/>
      <c r="H57" s="25">
        <v>37</v>
      </c>
      <c r="I57" s="7"/>
      <c r="J57" s="26">
        <f t="shared" si="3"/>
        <v>0</v>
      </c>
      <c r="K57" s="26"/>
      <c r="L57" s="26"/>
      <c r="M57" s="15"/>
      <c r="N57" s="16"/>
    </row>
    <row r="58" spans="1:14" ht="15.75" thickBot="1" x14ac:dyDescent="0.3">
      <c r="A58" s="42"/>
      <c r="B58" s="45"/>
      <c r="C58" s="48"/>
      <c r="D58" s="63"/>
      <c r="E58" s="82"/>
      <c r="F58" s="83"/>
      <c r="G58" s="84"/>
      <c r="H58" s="25">
        <v>37</v>
      </c>
      <c r="I58" s="10"/>
      <c r="J58" s="26">
        <f t="shared" si="3"/>
        <v>0</v>
      </c>
      <c r="K58" s="26"/>
      <c r="L58" s="26"/>
      <c r="M58" s="15"/>
      <c r="N58" s="16"/>
    </row>
    <row r="59" spans="1:14" ht="15.75" thickBot="1" x14ac:dyDescent="0.3">
      <c r="A59" s="42"/>
      <c r="B59" s="45"/>
      <c r="C59" s="48"/>
      <c r="D59" s="63"/>
      <c r="E59" s="82"/>
      <c r="F59" s="83"/>
      <c r="G59" s="84"/>
      <c r="H59" s="25">
        <f>IF(MAX(E59:G59)&lt;4.1,0,IF(MAX(E59:G59)&lt;7.5,(MAX(E59:G59)-4)*10,(MAX(E59:G59)-4)*10+(MAX(E59:G59)-7.5)*10))</f>
        <v>0</v>
      </c>
      <c r="I59" s="10"/>
      <c r="J59" s="26">
        <f t="shared" si="3"/>
        <v>0</v>
      </c>
      <c r="K59" s="26"/>
      <c r="L59" s="26"/>
      <c r="M59" s="15"/>
      <c r="N59" s="16"/>
    </row>
    <row r="60" spans="1:14" ht="15.75" thickBot="1" x14ac:dyDescent="0.3">
      <c r="A60" s="42"/>
      <c r="B60" s="45"/>
      <c r="C60" s="48"/>
      <c r="D60" s="63"/>
      <c r="E60" s="82"/>
      <c r="F60" s="83"/>
      <c r="G60" s="84"/>
      <c r="H60" s="25">
        <v>37</v>
      </c>
      <c r="I60" s="7"/>
      <c r="J60" s="26">
        <f t="shared" si="3"/>
        <v>0</v>
      </c>
      <c r="K60" s="26"/>
      <c r="L60" s="26"/>
      <c r="M60" s="15"/>
      <c r="N60" s="16"/>
    </row>
    <row r="61" spans="1:14" ht="15.75" thickBot="1" x14ac:dyDescent="0.3">
      <c r="A61" s="42"/>
      <c r="B61" s="45"/>
      <c r="C61" s="48"/>
      <c r="D61" s="63"/>
      <c r="E61" s="82"/>
      <c r="F61" s="83"/>
      <c r="G61" s="84"/>
      <c r="H61" s="25">
        <v>35</v>
      </c>
      <c r="I61" s="10"/>
      <c r="J61" s="26">
        <f t="shared" si="3"/>
        <v>0</v>
      </c>
      <c r="K61" s="26"/>
      <c r="L61" s="26"/>
      <c r="M61" s="15"/>
      <c r="N61" s="16"/>
    </row>
    <row r="62" spans="1:14" ht="15.75" thickBot="1" x14ac:dyDescent="0.3">
      <c r="A62" s="56"/>
      <c r="B62" s="66"/>
      <c r="C62" s="53"/>
      <c r="D62" s="60"/>
      <c r="E62" s="82"/>
      <c r="F62" s="83"/>
      <c r="G62" s="84"/>
      <c r="H62" s="25">
        <f>IF(MAX(E62:G62)&lt;4.1,0,IF(MAX(E62:G62)&lt;7.5,(MAX(E62:G62)-4)*10,(MAX(E62:G62)-4)*10+(MAX(E62:G62)-7.5)*10))</f>
        <v>0</v>
      </c>
      <c r="I62" s="10"/>
      <c r="J62" s="26">
        <f t="shared" si="3"/>
        <v>0</v>
      </c>
      <c r="K62" s="26"/>
      <c r="L62" s="26"/>
      <c r="M62" s="15"/>
      <c r="N62" s="16"/>
    </row>
    <row r="63" spans="1:14" ht="15.75" thickBot="1" x14ac:dyDescent="0.3">
      <c r="A63" s="75"/>
      <c r="B63" s="76"/>
      <c r="C63" s="77"/>
      <c r="D63" s="78"/>
      <c r="E63" s="85"/>
      <c r="F63" s="86"/>
      <c r="G63" s="87"/>
      <c r="H63" s="74"/>
      <c r="I63" s="10"/>
      <c r="J63" s="26"/>
      <c r="K63" s="26"/>
      <c r="L63" s="26"/>
      <c r="M63" s="15"/>
      <c r="N63" s="16"/>
    </row>
    <row r="64" spans="1:14" ht="15.75" thickTop="1" x14ac:dyDescent="0.25">
      <c r="A64" s="15"/>
      <c r="B64" s="15"/>
      <c r="C64" s="24"/>
      <c r="D64" s="15"/>
      <c r="E64" s="15"/>
      <c r="F64" s="15"/>
      <c r="G64" s="15"/>
      <c r="H64" s="15"/>
      <c r="I64" s="79"/>
      <c r="J64" s="15"/>
      <c r="K64" s="15"/>
      <c r="L64" s="15"/>
      <c r="M64" s="15"/>
      <c r="N64" s="16"/>
    </row>
    <row r="65" spans="1:14" x14ac:dyDescent="0.25">
      <c r="A65" s="711" t="s">
        <v>21</v>
      </c>
      <c r="B65" s="711"/>
      <c r="C65" s="711"/>
      <c r="D65" s="711"/>
      <c r="E65" s="711"/>
      <c r="F65" s="711"/>
      <c r="G65" s="711"/>
      <c r="H65" s="711"/>
      <c r="I65" s="711"/>
      <c r="J65" s="2"/>
      <c r="K65" s="2"/>
      <c r="L65" s="2"/>
      <c r="M65" s="2"/>
      <c r="N65" s="24"/>
    </row>
    <row r="66" spans="1:14" x14ac:dyDescent="0.25">
      <c r="A66" s="15"/>
      <c r="B66" s="15"/>
      <c r="C66" s="2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</sheetData>
  <sortState ref="A6:J23">
    <sortCondition descending="1" ref="H6:H23"/>
    <sortCondition descending="1" ref="J6:J23"/>
  </sortState>
  <mergeCells count="4">
    <mergeCell ref="A1:I1"/>
    <mergeCell ref="E2:I2"/>
    <mergeCell ref="A65:I65"/>
    <mergeCell ref="A3:I3"/>
  </mergeCells>
  <phoneticPr fontId="0" type="noConversion"/>
  <conditionalFormatting sqref="E46:G47 E10:G25 E49:G63 E29:G39">
    <cfRule type="cellIs" dxfId="46" priority="11" stopIfTrue="1" operator="equal">
      <formula>0</formula>
    </cfRule>
  </conditionalFormatting>
  <conditionalFormatting sqref="E8:G8">
    <cfRule type="cellIs" dxfId="45" priority="9" stopIfTrue="1" operator="equal">
      <formula>0</formula>
    </cfRule>
  </conditionalFormatting>
  <conditionalFormatting sqref="E9:G9">
    <cfRule type="cellIs" dxfId="44" priority="8" stopIfTrue="1" operator="equal">
      <formula>0</formula>
    </cfRule>
  </conditionalFormatting>
  <conditionalFormatting sqref="E48:G48">
    <cfRule type="cellIs" dxfId="43" priority="7" stopIfTrue="1" operator="equal">
      <formula>0</formula>
    </cfRule>
  </conditionalFormatting>
  <conditionalFormatting sqref="E41:G45">
    <cfRule type="cellIs" dxfId="42" priority="6" stopIfTrue="1" operator="equal">
      <formula>0</formula>
    </cfRule>
  </conditionalFormatting>
  <conditionalFormatting sqref="E40:G40">
    <cfRule type="cellIs" dxfId="41" priority="5" stopIfTrue="1" operator="equal">
      <formula>0</formula>
    </cfRule>
  </conditionalFormatting>
  <conditionalFormatting sqref="E6:G6">
    <cfRule type="cellIs" dxfId="39" priority="3" stopIfTrue="1" operator="equal">
      <formula>0</formula>
    </cfRule>
  </conditionalFormatting>
  <conditionalFormatting sqref="E7:G7">
    <cfRule type="cellIs" dxfId="38" priority="2" stopIfTrue="1" operator="equal">
      <formula>0</formula>
    </cfRule>
  </conditionalFormatting>
  <conditionalFormatting sqref="E26:G28">
    <cfRule type="cellIs" dxfId="0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6"/>
  <sheetViews>
    <sheetView topLeftCell="A17" zoomScale="140" zoomScaleNormal="140" workbookViewId="0">
      <selection activeCell="H30" sqref="H30"/>
    </sheetView>
  </sheetViews>
  <sheetFormatPr defaultRowHeight="15" x14ac:dyDescent="0.25"/>
  <cols>
    <col min="1" max="1" width="14.85546875" customWidth="1"/>
    <col min="2" max="2" width="12.570312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 x14ac:dyDescent="0.3">
      <c r="A1" s="707" t="s">
        <v>79</v>
      </c>
      <c r="B1" s="707"/>
      <c r="C1" s="707"/>
      <c r="D1" s="707"/>
      <c r="E1" s="707"/>
      <c r="F1" s="707"/>
      <c r="G1" s="707"/>
      <c r="H1" s="15"/>
      <c r="I1" s="16"/>
    </row>
    <row r="2" spans="1:9" s="31" customFormat="1" ht="13.5" customHeight="1" x14ac:dyDescent="0.25">
      <c r="A2" s="30" t="s">
        <v>24</v>
      </c>
      <c r="C2" s="32"/>
      <c r="D2" s="28"/>
      <c r="E2" s="708" t="s">
        <v>84</v>
      </c>
      <c r="F2" s="708"/>
      <c r="G2" s="708"/>
      <c r="H2" s="28"/>
      <c r="I2" s="29"/>
    </row>
    <row r="3" spans="1:9" x14ac:dyDescent="0.25">
      <c r="A3" s="709" t="s">
        <v>18</v>
      </c>
      <c r="B3" s="709"/>
      <c r="C3" s="709"/>
      <c r="D3" s="709"/>
      <c r="E3" s="709"/>
      <c r="F3" s="709"/>
      <c r="G3" s="709"/>
      <c r="H3" s="17"/>
      <c r="I3" s="16"/>
    </row>
    <row r="4" spans="1:9" ht="15.75" thickBot="1" x14ac:dyDescent="0.3">
      <c r="A4" s="3"/>
      <c r="B4" s="18"/>
      <c r="C4" s="18"/>
      <c r="D4" s="18"/>
      <c r="E4" s="15"/>
      <c r="F4" s="15"/>
      <c r="G4" s="15"/>
      <c r="H4" s="15"/>
      <c r="I4" s="16"/>
    </row>
    <row r="5" spans="1:9" ht="27" thickTop="1" thickBot="1" x14ac:dyDescent="0.3">
      <c r="A5" s="34" t="s">
        <v>1</v>
      </c>
      <c r="B5" s="35" t="s">
        <v>2</v>
      </c>
      <c r="C5" s="36" t="s">
        <v>3</v>
      </c>
      <c r="D5" s="37" t="s">
        <v>4</v>
      </c>
      <c r="E5" s="50" t="s">
        <v>5</v>
      </c>
      <c r="F5" s="51" t="s">
        <v>6</v>
      </c>
      <c r="G5" s="52" t="s">
        <v>7</v>
      </c>
      <c r="H5" s="4"/>
      <c r="I5" s="5"/>
    </row>
    <row r="6" spans="1:9" x14ac:dyDescent="0.25">
      <c r="A6" s="693" t="s">
        <v>23</v>
      </c>
      <c r="B6" s="673" t="s">
        <v>10</v>
      </c>
      <c r="C6" s="47">
        <v>1995</v>
      </c>
      <c r="D6" s="699" t="s">
        <v>33</v>
      </c>
      <c r="E6" s="19">
        <v>39</v>
      </c>
      <c r="F6" s="88">
        <f t="shared" ref="F6:F23" si="0">E6*1.5</f>
        <v>58.5</v>
      </c>
      <c r="G6" s="7">
        <v>1</v>
      </c>
      <c r="H6" s="15"/>
      <c r="I6" s="16"/>
    </row>
    <row r="7" spans="1:9" x14ac:dyDescent="0.25">
      <c r="A7" s="42" t="s">
        <v>22</v>
      </c>
      <c r="B7" s="45" t="s">
        <v>12</v>
      </c>
      <c r="C7" s="48">
        <v>1996</v>
      </c>
      <c r="D7" s="649" t="s">
        <v>33</v>
      </c>
      <c r="E7" s="8">
        <v>37</v>
      </c>
      <c r="F7" s="89">
        <f t="shared" si="0"/>
        <v>55.5</v>
      </c>
      <c r="G7" s="10">
        <v>2</v>
      </c>
      <c r="H7" s="15"/>
      <c r="I7" s="16"/>
    </row>
    <row r="8" spans="1:9" x14ac:dyDescent="0.25">
      <c r="A8" s="694" t="s">
        <v>27</v>
      </c>
      <c r="B8" s="45" t="s">
        <v>9</v>
      </c>
      <c r="C8" s="48">
        <v>1998</v>
      </c>
      <c r="D8" s="648" t="s">
        <v>24</v>
      </c>
      <c r="E8" s="8">
        <v>36</v>
      </c>
      <c r="F8" s="89">
        <f t="shared" si="0"/>
        <v>54</v>
      </c>
      <c r="G8" s="803">
        <v>3</v>
      </c>
      <c r="H8" s="15"/>
      <c r="I8" s="16"/>
    </row>
    <row r="9" spans="1:9" x14ac:dyDescent="0.25">
      <c r="A9" s="42" t="s">
        <v>100</v>
      </c>
      <c r="B9" s="91" t="s">
        <v>93</v>
      </c>
      <c r="C9" s="70">
        <v>1996</v>
      </c>
      <c r="D9" s="653" t="s">
        <v>101</v>
      </c>
      <c r="E9" s="8">
        <v>36</v>
      </c>
      <c r="F9" s="89">
        <f t="shared" si="0"/>
        <v>54</v>
      </c>
      <c r="G9" s="804">
        <v>4</v>
      </c>
      <c r="H9" s="15"/>
      <c r="I9" s="16"/>
    </row>
    <row r="10" spans="1:9" x14ac:dyDescent="0.25">
      <c r="A10" s="43" t="s">
        <v>25</v>
      </c>
      <c r="B10" s="46" t="s">
        <v>26</v>
      </c>
      <c r="C10" s="49">
        <v>1997</v>
      </c>
      <c r="D10" s="647" t="s">
        <v>24</v>
      </c>
      <c r="E10" s="8">
        <v>34</v>
      </c>
      <c r="F10" s="89">
        <f t="shared" si="0"/>
        <v>51</v>
      </c>
      <c r="G10" s="10">
        <v>5</v>
      </c>
      <c r="H10" s="15"/>
      <c r="I10" s="16"/>
    </row>
    <row r="11" spans="1:9" x14ac:dyDescent="0.25">
      <c r="A11" s="56" t="s">
        <v>126</v>
      </c>
      <c r="B11" s="66" t="s">
        <v>127</v>
      </c>
      <c r="C11" s="48">
        <v>1998</v>
      </c>
      <c r="D11" s="646" t="s">
        <v>34</v>
      </c>
      <c r="E11" s="8">
        <v>33</v>
      </c>
      <c r="F11" s="89">
        <f t="shared" si="0"/>
        <v>49.5</v>
      </c>
      <c r="G11" s="804">
        <v>6</v>
      </c>
      <c r="H11" s="15"/>
      <c r="I11" s="16"/>
    </row>
    <row r="12" spans="1:9" x14ac:dyDescent="0.25">
      <c r="A12" s="42" t="s">
        <v>106</v>
      </c>
      <c r="B12" s="45" t="s">
        <v>11</v>
      </c>
      <c r="C12" s="48">
        <v>1998</v>
      </c>
      <c r="D12" s="649" t="s">
        <v>24</v>
      </c>
      <c r="E12" s="8">
        <v>30</v>
      </c>
      <c r="F12" s="89">
        <f t="shared" si="0"/>
        <v>45</v>
      </c>
      <c r="G12" s="10">
        <v>7</v>
      </c>
      <c r="H12" s="15"/>
      <c r="I12" s="16"/>
    </row>
    <row r="13" spans="1:9" x14ac:dyDescent="0.25">
      <c r="A13" s="42" t="s">
        <v>102</v>
      </c>
      <c r="B13" s="69" t="s">
        <v>31</v>
      </c>
      <c r="C13" s="70">
        <v>1998</v>
      </c>
      <c r="D13" s="653" t="s">
        <v>101</v>
      </c>
      <c r="E13" s="8">
        <v>29</v>
      </c>
      <c r="F13" s="89">
        <f t="shared" si="0"/>
        <v>43.5</v>
      </c>
      <c r="G13" s="804">
        <v>8</v>
      </c>
      <c r="H13" s="15"/>
      <c r="I13" s="16"/>
    </row>
    <row r="14" spans="1:9" x14ac:dyDescent="0.25">
      <c r="A14" s="43" t="s">
        <v>98</v>
      </c>
      <c r="B14" s="46" t="s">
        <v>99</v>
      </c>
      <c r="C14" s="49">
        <v>1996</v>
      </c>
      <c r="D14" s="649" t="s">
        <v>33</v>
      </c>
      <c r="E14" s="8">
        <v>27</v>
      </c>
      <c r="F14" s="89">
        <f t="shared" si="0"/>
        <v>40.5</v>
      </c>
      <c r="G14" s="10">
        <v>9</v>
      </c>
      <c r="H14" s="15"/>
      <c r="I14" s="16"/>
    </row>
    <row r="15" spans="1:9" x14ac:dyDescent="0.25">
      <c r="A15" s="42" t="s">
        <v>92</v>
      </c>
      <c r="B15" s="45" t="s">
        <v>93</v>
      </c>
      <c r="C15" s="48">
        <v>1997</v>
      </c>
      <c r="D15" s="648" t="s">
        <v>94</v>
      </c>
      <c r="E15" s="8">
        <v>26</v>
      </c>
      <c r="F15" s="89">
        <f t="shared" si="0"/>
        <v>39</v>
      </c>
      <c r="G15" s="804">
        <v>10</v>
      </c>
      <c r="H15" s="15"/>
      <c r="I15" s="16"/>
    </row>
    <row r="16" spans="1:9" x14ac:dyDescent="0.25">
      <c r="A16" s="56" t="s">
        <v>128</v>
      </c>
      <c r="B16" s="66" t="s">
        <v>9</v>
      </c>
      <c r="C16" s="53">
        <v>1999</v>
      </c>
      <c r="D16" s="645" t="s">
        <v>34</v>
      </c>
      <c r="E16" s="8">
        <v>25</v>
      </c>
      <c r="F16" s="89">
        <f t="shared" si="0"/>
        <v>37.5</v>
      </c>
      <c r="G16" s="10">
        <v>11</v>
      </c>
      <c r="H16" s="15"/>
      <c r="I16" s="16"/>
    </row>
    <row r="17" spans="1:9" x14ac:dyDescent="0.25">
      <c r="A17" s="44" t="s">
        <v>90</v>
      </c>
      <c r="B17" s="695" t="s">
        <v>91</v>
      </c>
      <c r="C17" s="697">
        <v>1998</v>
      </c>
      <c r="D17" s="646" t="s">
        <v>34</v>
      </c>
      <c r="E17" s="8">
        <v>24</v>
      </c>
      <c r="F17" s="89">
        <f t="shared" si="0"/>
        <v>36</v>
      </c>
      <c r="G17" s="10">
        <v>12</v>
      </c>
      <c r="H17" s="15"/>
      <c r="I17" s="16"/>
    </row>
    <row r="18" spans="1:9" x14ac:dyDescent="0.25">
      <c r="A18" s="42" t="s">
        <v>104</v>
      </c>
      <c r="B18" s="651" t="s">
        <v>105</v>
      </c>
      <c r="C18" s="652">
        <v>1998</v>
      </c>
      <c r="D18" s="653" t="s">
        <v>101</v>
      </c>
      <c r="E18" s="8">
        <v>24</v>
      </c>
      <c r="F18" s="89">
        <f t="shared" si="0"/>
        <v>36</v>
      </c>
      <c r="G18" s="803">
        <v>13</v>
      </c>
      <c r="H18" s="15"/>
      <c r="I18" s="16"/>
    </row>
    <row r="19" spans="1:9" x14ac:dyDescent="0.25">
      <c r="A19" s="56" t="s">
        <v>89</v>
      </c>
      <c r="B19" s="696" t="s">
        <v>93</v>
      </c>
      <c r="C19" s="703">
        <v>1998</v>
      </c>
      <c r="D19" s="645" t="s">
        <v>34</v>
      </c>
      <c r="E19" s="8">
        <v>23</v>
      </c>
      <c r="F19" s="89">
        <f t="shared" si="0"/>
        <v>34.5</v>
      </c>
      <c r="G19" s="804">
        <v>14</v>
      </c>
      <c r="H19" s="15"/>
      <c r="I19" s="16"/>
    </row>
    <row r="20" spans="1:9" x14ac:dyDescent="0.25">
      <c r="A20" s="42" t="s">
        <v>103</v>
      </c>
      <c r="B20" s="651" t="s">
        <v>8</v>
      </c>
      <c r="C20" s="652">
        <v>1998</v>
      </c>
      <c r="D20" s="653" t="s">
        <v>101</v>
      </c>
      <c r="E20" s="8">
        <v>23</v>
      </c>
      <c r="F20" s="89">
        <f t="shared" si="0"/>
        <v>34.5</v>
      </c>
      <c r="G20" s="10">
        <v>15</v>
      </c>
      <c r="H20" s="15"/>
      <c r="I20" s="16"/>
    </row>
    <row r="21" spans="1:9" x14ac:dyDescent="0.25">
      <c r="A21" s="43" t="s">
        <v>96</v>
      </c>
      <c r="B21" s="46" t="s">
        <v>30</v>
      </c>
      <c r="C21" s="49">
        <v>1996</v>
      </c>
      <c r="D21" s="647" t="s">
        <v>94</v>
      </c>
      <c r="E21" s="8">
        <v>22</v>
      </c>
      <c r="F21" s="89">
        <f t="shared" si="0"/>
        <v>33</v>
      </c>
      <c r="G21" s="804">
        <v>16</v>
      </c>
      <c r="H21" s="15"/>
      <c r="I21" s="16"/>
    </row>
    <row r="22" spans="1:9" x14ac:dyDescent="0.25">
      <c r="A22" s="42" t="s">
        <v>97</v>
      </c>
      <c r="B22" s="45" t="s">
        <v>28</v>
      </c>
      <c r="C22" s="48">
        <v>1997</v>
      </c>
      <c r="D22" s="647" t="s">
        <v>94</v>
      </c>
      <c r="E22" s="8">
        <v>14</v>
      </c>
      <c r="F22" s="89">
        <f t="shared" si="0"/>
        <v>21</v>
      </c>
      <c r="G22" s="10">
        <v>17</v>
      </c>
      <c r="H22" s="15"/>
      <c r="I22" s="16"/>
    </row>
    <row r="23" spans="1:9" x14ac:dyDescent="0.25">
      <c r="A23" s="42" t="s">
        <v>95</v>
      </c>
      <c r="B23" s="45" t="s">
        <v>10</v>
      </c>
      <c r="C23" s="49">
        <v>1996</v>
      </c>
      <c r="D23" s="647" t="s">
        <v>94</v>
      </c>
      <c r="E23" s="8">
        <v>9</v>
      </c>
      <c r="F23" s="89">
        <f t="shared" si="0"/>
        <v>13.5</v>
      </c>
      <c r="G23" s="10">
        <v>18</v>
      </c>
      <c r="H23" s="15"/>
      <c r="I23" s="16"/>
    </row>
    <row r="24" spans="1:9" x14ac:dyDescent="0.25">
      <c r="A24" s="42"/>
      <c r="B24" s="45"/>
      <c r="C24" s="49"/>
      <c r="D24" s="647"/>
      <c r="E24" s="8"/>
      <c r="F24" s="89">
        <f t="shared" ref="F24:F38" si="1">E24*1.5</f>
        <v>0</v>
      </c>
      <c r="G24" s="10"/>
      <c r="H24" s="15"/>
      <c r="I24" s="16"/>
    </row>
    <row r="25" spans="1:9" x14ac:dyDescent="0.25">
      <c r="A25" s="42"/>
      <c r="B25" s="45"/>
      <c r="C25" s="48"/>
      <c r="D25" s="63"/>
      <c r="E25" s="8"/>
      <c r="F25" s="89">
        <f t="shared" si="1"/>
        <v>0</v>
      </c>
      <c r="G25" s="10"/>
      <c r="H25" s="15"/>
      <c r="I25" s="16"/>
    </row>
    <row r="26" spans="1:9" x14ac:dyDescent="0.25">
      <c r="A26" s="677" t="s">
        <v>107</v>
      </c>
      <c r="B26" s="678" t="s">
        <v>26</v>
      </c>
      <c r="C26" s="679">
        <v>1998</v>
      </c>
      <c r="D26" s="690" t="s">
        <v>24</v>
      </c>
      <c r="E26" s="8">
        <v>26</v>
      </c>
      <c r="F26" s="89">
        <f t="shared" ref="F26:F28" si="2">E26*1.5</f>
        <v>39</v>
      </c>
      <c r="G26" s="10"/>
      <c r="H26" s="15"/>
      <c r="I26" s="16"/>
    </row>
    <row r="27" spans="1:9" x14ac:dyDescent="0.25">
      <c r="A27" s="681" t="s">
        <v>108</v>
      </c>
      <c r="B27" s="682" t="s">
        <v>11</v>
      </c>
      <c r="C27" s="683">
        <v>1997</v>
      </c>
      <c r="D27" s="684" t="s">
        <v>24</v>
      </c>
      <c r="E27" s="8">
        <v>27</v>
      </c>
      <c r="F27" s="89">
        <f t="shared" si="2"/>
        <v>40.5</v>
      </c>
      <c r="G27" s="10"/>
      <c r="H27" s="15"/>
      <c r="I27" s="16"/>
    </row>
    <row r="28" spans="1:9" x14ac:dyDescent="0.25">
      <c r="A28" s="681" t="s">
        <v>109</v>
      </c>
      <c r="B28" s="682" t="s">
        <v>29</v>
      </c>
      <c r="C28" s="683">
        <v>1998</v>
      </c>
      <c r="D28" s="685" t="s">
        <v>24</v>
      </c>
      <c r="E28" s="8">
        <v>35</v>
      </c>
      <c r="F28" s="89">
        <f t="shared" si="2"/>
        <v>52.5</v>
      </c>
      <c r="G28" s="10"/>
      <c r="H28" s="15"/>
      <c r="I28" s="16"/>
    </row>
    <row r="29" spans="1:9" x14ac:dyDescent="0.25">
      <c r="A29" s="42"/>
      <c r="B29" s="45"/>
      <c r="C29" s="48"/>
      <c r="D29" s="63"/>
      <c r="E29" s="8"/>
      <c r="F29" s="89">
        <f t="shared" si="1"/>
        <v>0</v>
      </c>
      <c r="G29" s="10"/>
      <c r="H29" s="15"/>
      <c r="I29" s="16"/>
    </row>
    <row r="30" spans="1:9" x14ac:dyDescent="0.25">
      <c r="A30" s="43"/>
      <c r="B30" s="46"/>
      <c r="C30" s="49"/>
      <c r="D30" s="649"/>
      <c r="E30" s="8"/>
      <c r="F30" s="89">
        <f t="shared" si="1"/>
        <v>0</v>
      </c>
      <c r="G30" s="10"/>
      <c r="H30" s="15"/>
      <c r="I30" s="16"/>
    </row>
    <row r="31" spans="1:9" x14ac:dyDescent="0.25">
      <c r="A31" s="42"/>
      <c r="B31" s="45"/>
      <c r="C31" s="48"/>
      <c r="D31" s="63"/>
      <c r="E31" s="8"/>
      <c r="F31" s="89">
        <f t="shared" si="1"/>
        <v>0</v>
      </c>
      <c r="G31" s="10"/>
      <c r="H31" s="15"/>
      <c r="I31" s="16"/>
    </row>
    <row r="32" spans="1:9" x14ac:dyDescent="0.25">
      <c r="A32" s="42"/>
      <c r="B32" s="45"/>
      <c r="C32" s="48"/>
      <c r="D32" s="63"/>
      <c r="E32" s="8"/>
      <c r="F32" s="89">
        <f t="shared" si="1"/>
        <v>0</v>
      </c>
      <c r="G32" s="10"/>
      <c r="H32" s="15"/>
      <c r="I32" s="16"/>
    </row>
    <row r="33" spans="1:9" x14ac:dyDescent="0.25">
      <c r="A33" s="42"/>
      <c r="B33" s="45"/>
      <c r="C33" s="48"/>
      <c r="D33" s="63"/>
      <c r="E33" s="8"/>
      <c r="F33" s="89">
        <f t="shared" si="1"/>
        <v>0</v>
      </c>
      <c r="G33" s="10"/>
      <c r="H33" s="15"/>
      <c r="I33" s="16"/>
    </row>
    <row r="34" spans="1:9" x14ac:dyDescent="0.25">
      <c r="A34" s="677"/>
      <c r="B34" s="678"/>
      <c r="C34" s="679"/>
      <c r="D34" s="690"/>
      <c r="E34" s="8"/>
      <c r="F34" s="89"/>
      <c r="G34" s="10"/>
      <c r="H34" s="15"/>
      <c r="I34" s="16"/>
    </row>
    <row r="35" spans="1:9" x14ac:dyDescent="0.25">
      <c r="A35" s="681"/>
      <c r="B35" s="682"/>
      <c r="C35" s="683"/>
      <c r="D35" s="684"/>
      <c r="E35" s="8"/>
      <c r="F35" s="89"/>
      <c r="G35" s="10"/>
      <c r="H35" s="15"/>
      <c r="I35" s="16"/>
    </row>
    <row r="36" spans="1:9" x14ac:dyDescent="0.25">
      <c r="A36" s="681"/>
      <c r="B36" s="682"/>
      <c r="C36" s="683"/>
      <c r="D36" s="685"/>
      <c r="E36" s="8"/>
      <c r="F36" s="89"/>
      <c r="G36" s="10"/>
      <c r="H36" s="15"/>
      <c r="I36" s="16"/>
    </row>
    <row r="37" spans="1:9" x14ac:dyDescent="0.25">
      <c r="A37" s="677"/>
      <c r="B37" s="678"/>
      <c r="C37" s="679"/>
      <c r="D37" s="685"/>
      <c r="E37" s="11"/>
      <c r="F37" s="89">
        <f t="shared" si="1"/>
        <v>0</v>
      </c>
      <c r="G37" s="10"/>
      <c r="H37" s="15"/>
      <c r="I37" s="16"/>
    </row>
    <row r="38" spans="1:9" x14ac:dyDescent="0.25">
      <c r="A38" s="677"/>
      <c r="B38" s="678"/>
      <c r="C38" s="679"/>
      <c r="D38" s="685"/>
      <c r="E38" s="11"/>
      <c r="F38" s="89">
        <f t="shared" si="1"/>
        <v>0</v>
      </c>
      <c r="G38" s="10"/>
      <c r="H38" s="15"/>
      <c r="I38" s="16"/>
    </row>
    <row r="39" spans="1:9" x14ac:dyDescent="0.25">
      <c r="A39" s="56"/>
      <c r="B39" s="66"/>
      <c r="C39" s="53"/>
      <c r="D39" s="61"/>
      <c r="E39" s="8"/>
      <c r="F39" s="89"/>
      <c r="G39" s="10"/>
      <c r="H39" s="15"/>
      <c r="I39" s="16"/>
    </row>
    <row r="40" spans="1:9" x14ac:dyDescent="0.25">
      <c r="A40" s="42"/>
      <c r="B40" s="68"/>
      <c r="C40" s="48"/>
      <c r="D40" s="63"/>
      <c r="E40" s="8"/>
      <c r="F40" s="89">
        <f t="shared" ref="F40:F62" si="3">E40*1.5</f>
        <v>0</v>
      </c>
      <c r="G40" s="10"/>
      <c r="H40" s="15"/>
      <c r="I40" s="16"/>
    </row>
    <row r="41" spans="1:9" x14ac:dyDescent="0.25">
      <c r="A41" s="42"/>
      <c r="B41" s="68"/>
      <c r="C41" s="48"/>
      <c r="D41" s="63"/>
      <c r="E41" s="8"/>
      <c r="F41" s="89">
        <f t="shared" si="3"/>
        <v>0</v>
      </c>
      <c r="G41" s="10"/>
      <c r="H41" s="15"/>
      <c r="I41" s="16"/>
    </row>
    <row r="42" spans="1:9" x14ac:dyDescent="0.25">
      <c r="A42" s="43"/>
      <c r="B42" s="46"/>
      <c r="C42" s="49"/>
      <c r="D42" s="62"/>
      <c r="E42" s="8"/>
      <c r="F42" s="89">
        <f t="shared" si="3"/>
        <v>0</v>
      </c>
      <c r="G42" s="10"/>
      <c r="H42" s="15"/>
      <c r="I42" s="16"/>
    </row>
    <row r="43" spans="1:9" x14ac:dyDescent="0.25">
      <c r="A43" s="56"/>
      <c r="B43" s="66"/>
      <c r="C43" s="53"/>
      <c r="D43" s="93"/>
      <c r="E43" s="8"/>
      <c r="F43" s="89">
        <f t="shared" si="3"/>
        <v>0</v>
      </c>
      <c r="G43" s="10"/>
      <c r="H43" s="15"/>
      <c r="I43" s="16"/>
    </row>
    <row r="44" spans="1:9" x14ac:dyDescent="0.25">
      <c r="A44" s="42"/>
      <c r="B44" s="45"/>
      <c r="C44" s="48"/>
      <c r="D44" s="55"/>
      <c r="E44" s="8"/>
      <c r="F44" s="89">
        <f t="shared" si="3"/>
        <v>0</v>
      </c>
      <c r="G44" s="10"/>
      <c r="H44" s="15"/>
      <c r="I44" s="16"/>
    </row>
    <row r="45" spans="1:9" x14ac:dyDescent="0.25">
      <c r="A45" s="56"/>
      <c r="B45" s="66"/>
      <c r="C45" s="48"/>
      <c r="D45" s="60"/>
      <c r="E45" s="8"/>
      <c r="F45" s="89">
        <f t="shared" si="3"/>
        <v>0</v>
      </c>
      <c r="G45" s="10"/>
      <c r="H45" s="15"/>
      <c r="I45" s="16"/>
    </row>
    <row r="46" spans="1:9" x14ac:dyDescent="0.25">
      <c r="A46" s="43"/>
      <c r="B46" s="67"/>
      <c r="C46" s="49"/>
      <c r="D46" s="96"/>
      <c r="E46" s="8"/>
      <c r="F46" s="89">
        <f t="shared" si="3"/>
        <v>0</v>
      </c>
      <c r="G46" s="10"/>
      <c r="H46" s="15"/>
      <c r="I46" s="16"/>
    </row>
    <row r="47" spans="1:9" x14ac:dyDescent="0.25">
      <c r="A47" s="56"/>
      <c r="B47" s="90"/>
      <c r="C47" s="53"/>
      <c r="D47" s="92"/>
      <c r="E47" s="8"/>
      <c r="F47" s="89">
        <f t="shared" si="3"/>
        <v>0</v>
      </c>
      <c r="G47" s="10"/>
      <c r="H47" s="15"/>
      <c r="I47" s="16"/>
    </row>
    <row r="48" spans="1:9" x14ac:dyDescent="0.25">
      <c r="A48" s="42"/>
      <c r="B48" s="68"/>
      <c r="C48" s="48"/>
      <c r="D48" s="63"/>
      <c r="E48" s="27"/>
      <c r="F48" s="89">
        <f t="shared" si="3"/>
        <v>0</v>
      </c>
      <c r="G48" s="10"/>
      <c r="H48" s="15"/>
      <c r="I48" s="16"/>
    </row>
    <row r="49" spans="1:9" x14ac:dyDescent="0.25">
      <c r="A49" s="42"/>
      <c r="B49" s="68"/>
      <c r="C49" s="48"/>
      <c r="D49" s="63"/>
      <c r="E49" s="8"/>
      <c r="F49" s="89">
        <f t="shared" si="3"/>
        <v>0</v>
      </c>
      <c r="G49" s="10"/>
      <c r="H49" s="15"/>
      <c r="I49" s="16"/>
    </row>
    <row r="50" spans="1:9" x14ac:dyDescent="0.25">
      <c r="A50" s="43"/>
      <c r="B50" s="73"/>
      <c r="C50" s="71"/>
      <c r="D50" s="55"/>
      <c r="E50" s="8"/>
      <c r="F50" s="89">
        <f t="shared" si="3"/>
        <v>0</v>
      </c>
      <c r="G50" s="10"/>
      <c r="H50" s="15"/>
      <c r="I50" s="16"/>
    </row>
    <row r="51" spans="1:9" x14ac:dyDescent="0.25">
      <c r="A51" s="42"/>
      <c r="B51" s="45"/>
      <c r="C51" s="48"/>
      <c r="D51" s="62"/>
      <c r="E51" s="8"/>
      <c r="F51" s="89">
        <f t="shared" si="3"/>
        <v>0</v>
      </c>
      <c r="G51" s="10"/>
      <c r="H51" s="15"/>
      <c r="I51" s="16"/>
    </row>
    <row r="52" spans="1:9" x14ac:dyDescent="0.25">
      <c r="A52" s="42"/>
      <c r="B52" s="45"/>
      <c r="C52" s="48"/>
      <c r="D52" s="62"/>
      <c r="E52" s="8"/>
      <c r="F52" s="89">
        <f t="shared" si="3"/>
        <v>0</v>
      </c>
      <c r="G52" s="10"/>
      <c r="H52" s="15"/>
      <c r="I52" s="16"/>
    </row>
    <row r="53" spans="1:9" x14ac:dyDescent="0.25">
      <c r="A53" s="42"/>
      <c r="B53" s="45"/>
      <c r="C53" s="48"/>
      <c r="D53" s="63"/>
      <c r="E53" s="8"/>
      <c r="F53" s="89">
        <f t="shared" si="3"/>
        <v>0</v>
      </c>
      <c r="G53" s="10"/>
      <c r="H53" s="15"/>
      <c r="I53" s="16"/>
    </row>
    <row r="54" spans="1:9" x14ac:dyDescent="0.25">
      <c r="A54" s="42"/>
      <c r="B54" s="69"/>
      <c r="C54" s="70"/>
      <c r="D54" s="58"/>
      <c r="E54" s="8"/>
      <c r="F54" s="89">
        <f t="shared" si="3"/>
        <v>0</v>
      </c>
      <c r="G54" s="10"/>
      <c r="H54" s="15"/>
      <c r="I54" s="16"/>
    </row>
    <row r="55" spans="1:9" x14ac:dyDescent="0.25">
      <c r="A55" s="42"/>
      <c r="B55" s="45"/>
      <c r="C55" s="48"/>
      <c r="D55" s="63"/>
      <c r="E55" s="8"/>
      <c r="F55" s="89">
        <f t="shared" si="3"/>
        <v>0</v>
      </c>
      <c r="G55" s="10"/>
      <c r="H55" s="15"/>
      <c r="I55" s="16"/>
    </row>
    <row r="56" spans="1:9" x14ac:dyDescent="0.25">
      <c r="A56" s="42"/>
      <c r="B56" s="45"/>
      <c r="C56" s="48"/>
      <c r="D56" s="63"/>
      <c r="E56" s="8"/>
      <c r="F56" s="89">
        <f t="shared" si="3"/>
        <v>0</v>
      </c>
      <c r="G56" s="10"/>
      <c r="H56" s="15"/>
      <c r="I56" s="16"/>
    </row>
    <row r="57" spans="1:9" x14ac:dyDescent="0.25">
      <c r="A57" s="42"/>
      <c r="B57" s="45"/>
      <c r="C57" s="48"/>
      <c r="D57" s="63"/>
      <c r="E57" s="8"/>
      <c r="F57" s="89">
        <f t="shared" si="3"/>
        <v>0</v>
      </c>
      <c r="G57" s="10"/>
      <c r="H57" s="15"/>
      <c r="I57" s="16"/>
    </row>
    <row r="58" spans="1:9" x14ac:dyDescent="0.25">
      <c r="A58" s="42"/>
      <c r="B58" s="45"/>
      <c r="C58" s="48"/>
      <c r="D58" s="63"/>
      <c r="E58" s="8"/>
      <c r="F58" s="89">
        <f t="shared" si="3"/>
        <v>0</v>
      </c>
      <c r="G58" s="10"/>
      <c r="H58" s="15"/>
      <c r="I58" s="16"/>
    </row>
    <row r="59" spans="1:9" x14ac:dyDescent="0.25">
      <c r="A59" s="56"/>
      <c r="B59" s="66"/>
      <c r="C59" s="53"/>
      <c r="D59" s="60"/>
      <c r="E59" s="8"/>
      <c r="F59" s="89">
        <f t="shared" si="3"/>
        <v>0</v>
      </c>
      <c r="G59" s="10"/>
      <c r="H59" s="15"/>
      <c r="I59" s="16"/>
    </row>
    <row r="60" spans="1:9" x14ac:dyDescent="0.25">
      <c r="A60" s="56"/>
      <c r="B60" s="66"/>
      <c r="C60" s="53"/>
      <c r="D60" s="60"/>
      <c r="E60" s="8"/>
      <c r="F60" s="89">
        <f t="shared" si="3"/>
        <v>0</v>
      </c>
      <c r="G60" s="10"/>
      <c r="H60" s="15"/>
      <c r="I60" s="16"/>
    </row>
    <row r="61" spans="1:9" x14ac:dyDescent="0.25">
      <c r="A61" s="42"/>
      <c r="B61" s="45"/>
      <c r="C61" s="48"/>
      <c r="D61" s="63"/>
      <c r="E61" s="8"/>
      <c r="F61" s="89">
        <f t="shared" si="3"/>
        <v>0</v>
      </c>
      <c r="G61" s="10"/>
      <c r="H61" s="15"/>
      <c r="I61" s="16"/>
    </row>
    <row r="62" spans="1:9" x14ac:dyDescent="0.25">
      <c r="A62" s="42"/>
      <c r="B62" s="45"/>
      <c r="C62" s="48"/>
      <c r="D62" s="58"/>
      <c r="E62" s="8"/>
      <c r="F62" s="89">
        <f t="shared" si="3"/>
        <v>0</v>
      </c>
      <c r="G62" s="10"/>
      <c r="H62" s="15"/>
      <c r="I62" s="16"/>
    </row>
    <row r="63" spans="1:9" ht="15.75" thickBot="1" x14ac:dyDescent="0.3">
      <c r="A63" s="75"/>
      <c r="B63" s="76"/>
      <c r="C63" s="77"/>
      <c r="D63" s="78"/>
      <c r="E63" s="12"/>
      <c r="F63" s="103"/>
      <c r="G63" s="13"/>
      <c r="H63" s="15"/>
      <c r="I63" s="16"/>
    </row>
    <row r="64" spans="1:9" ht="15.75" thickTop="1" x14ac:dyDescent="0.25">
      <c r="A64" s="15"/>
      <c r="B64" s="15"/>
      <c r="C64" s="24"/>
      <c r="D64" s="15"/>
      <c r="E64" s="15"/>
      <c r="F64" s="15"/>
      <c r="G64" s="15"/>
      <c r="H64" s="15"/>
      <c r="I64" s="16"/>
    </row>
    <row r="65" spans="1:9" x14ac:dyDescent="0.25">
      <c r="A65" s="23"/>
      <c r="B65" s="14" t="s">
        <v>19</v>
      </c>
      <c r="C65" s="24"/>
      <c r="D65" s="23"/>
      <c r="E65" s="2"/>
      <c r="F65" s="2"/>
      <c r="G65" s="2"/>
      <c r="H65" s="2"/>
      <c r="I65" s="24"/>
    </row>
    <row r="66" spans="1:9" x14ac:dyDescent="0.25">
      <c r="A66" s="15"/>
      <c r="B66" s="15"/>
      <c r="C66" s="24"/>
      <c r="D66" s="15"/>
      <c r="E66" s="15"/>
      <c r="F66" s="15"/>
      <c r="G66" s="15"/>
      <c r="H66" s="15"/>
      <c r="I66" s="16"/>
    </row>
  </sheetData>
  <sortState ref="A6:F23">
    <sortCondition descending="1" ref="F6:F23"/>
    <sortCondition descending="1" ref="C6:C23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5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57"/>
  <sheetViews>
    <sheetView topLeftCell="A7" zoomScale="150" zoomScaleNormal="150" workbookViewId="0">
      <selection activeCell="K18" sqref="K18"/>
    </sheetView>
  </sheetViews>
  <sheetFormatPr defaultRowHeight="15" x14ac:dyDescent="0.25"/>
  <cols>
    <col min="1" max="1" width="14.140625" customWidth="1"/>
    <col min="2" max="2" width="11" customWidth="1"/>
    <col min="3" max="3" width="8.7109375" customWidth="1"/>
    <col min="4" max="4" width="29.5703125" customWidth="1"/>
  </cols>
  <sheetData>
    <row r="1" spans="1:14" ht="23.25" x14ac:dyDescent="0.35">
      <c r="A1" s="712" t="s">
        <v>79</v>
      </c>
      <c r="B1" s="712"/>
      <c r="C1" s="712"/>
      <c r="D1" s="712"/>
      <c r="E1" s="712"/>
      <c r="F1" s="712"/>
      <c r="G1" s="712"/>
      <c r="H1" s="712"/>
      <c r="I1" s="712"/>
    </row>
    <row r="2" spans="1:14" ht="15.75" x14ac:dyDescent="0.25">
      <c r="A2" s="171" t="s">
        <v>24</v>
      </c>
      <c r="G2" s="708" t="s">
        <v>84</v>
      </c>
      <c r="H2" s="708"/>
      <c r="I2" s="708"/>
    </row>
    <row r="4" spans="1:14" ht="15.75" x14ac:dyDescent="0.25">
      <c r="A4" s="170" t="s">
        <v>46</v>
      </c>
      <c r="B4" s="169"/>
      <c r="C4" s="169"/>
      <c r="D4" s="169"/>
      <c r="E4" s="169"/>
      <c r="F4" s="169"/>
      <c r="G4" s="169"/>
      <c r="H4" s="169"/>
      <c r="I4" s="169"/>
      <c r="J4" s="168"/>
      <c r="K4" s="168"/>
      <c r="N4" s="1"/>
    </row>
    <row r="5" spans="1:14" ht="15.75" thickBot="1" x14ac:dyDescent="0.3">
      <c r="A5" s="167"/>
      <c r="B5" s="166"/>
      <c r="C5" s="166"/>
      <c r="D5" s="166"/>
      <c r="E5" s="166"/>
      <c r="F5" s="166"/>
      <c r="G5" s="166"/>
      <c r="H5" s="166"/>
      <c r="I5" s="166"/>
      <c r="N5" s="1"/>
    </row>
    <row r="6" spans="1:14" ht="24" thickTop="1" thickBot="1" x14ac:dyDescent="0.3">
      <c r="A6" s="165" t="s">
        <v>1</v>
      </c>
      <c r="B6" s="164" t="s">
        <v>2</v>
      </c>
      <c r="C6" s="163" t="s">
        <v>3</v>
      </c>
      <c r="D6" s="162" t="s">
        <v>4</v>
      </c>
      <c r="E6" s="161" t="s">
        <v>15</v>
      </c>
      <c r="F6" s="160" t="s">
        <v>16</v>
      </c>
      <c r="G6" s="160" t="s">
        <v>17</v>
      </c>
      <c r="H6" s="159" t="s">
        <v>45</v>
      </c>
      <c r="I6" s="158" t="s">
        <v>7</v>
      </c>
      <c r="J6" s="157" t="s">
        <v>32</v>
      </c>
      <c r="K6" s="156"/>
      <c r="L6" s="156"/>
      <c r="M6" s="156"/>
      <c r="N6" s="155"/>
    </row>
    <row r="7" spans="1:14" ht="15.75" thickBot="1" x14ac:dyDescent="0.3">
      <c r="A7" s="100" t="s">
        <v>40</v>
      </c>
      <c r="B7" s="154" t="s">
        <v>39</v>
      </c>
      <c r="C7" s="153">
        <v>1997</v>
      </c>
      <c r="D7" s="700" t="s">
        <v>34</v>
      </c>
      <c r="E7" s="151">
        <v>6.3</v>
      </c>
      <c r="F7" s="150">
        <v>6.9</v>
      </c>
      <c r="G7" s="150">
        <v>7.7</v>
      </c>
      <c r="H7" s="108">
        <f t="shared" ref="H7:H13" si="0">IF(MAX(E7:G7)&lt;3.1,0,(MAX(E7:G7)-3)*10)</f>
        <v>47</v>
      </c>
      <c r="I7" s="115">
        <v>1</v>
      </c>
      <c r="J7" s="106">
        <f t="shared" ref="J7:J18" si="1">(E7+F7+G7)</f>
        <v>20.9</v>
      </c>
      <c r="K7" s="105"/>
      <c r="L7" s="105"/>
      <c r="N7" s="1"/>
    </row>
    <row r="8" spans="1:14" ht="15.75" thickBot="1" x14ac:dyDescent="0.3">
      <c r="A8" s="56" t="s">
        <v>116</v>
      </c>
      <c r="B8" s="66" t="s">
        <v>117</v>
      </c>
      <c r="C8" s="53">
        <v>1999</v>
      </c>
      <c r="D8" s="646" t="s">
        <v>111</v>
      </c>
      <c r="E8" s="117">
        <v>7.5</v>
      </c>
      <c r="F8" s="116">
        <v>7.5</v>
      </c>
      <c r="G8" s="116">
        <v>7.4</v>
      </c>
      <c r="H8" s="108">
        <f t="shared" si="0"/>
        <v>45</v>
      </c>
      <c r="I8" s="115">
        <v>2</v>
      </c>
      <c r="J8" s="106">
        <f t="shared" si="1"/>
        <v>22.4</v>
      </c>
      <c r="K8" s="105"/>
      <c r="L8" s="105"/>
      <c r="N8" s="1"/>
    </row>
    <row r="9" spans="1:14" ht="15.75" thickBot="1" x14ac:dyDescent="0.3">
      <c r="A9" s="56" t="s">
        <v>42</v>
      </c>
      <c r="B9" s="66" t="s">
        <v>41</v>
      </c>
      <c r="C9" s="53">
        <v>1996</v>
      </c>
      <c r="D9" s="659" t="s">
        <v>34</v>
      </c>
      <c r="E9" s="117">
        <v>7.4</v>
      </c>
      <c r="F9" s="116">
        <v>7.1</v>
      </c>
      <c r="G9" s="116">
        <v>7.5</v>
      </c>
      <c r="H9" s="108">
        <f t="shared" si="0"/>
        <v>45</v>
      </c>
      <c r="I9" s="115">
        <v>3</v>
      </c>
      <c r="J9" s="106">
        <f t="shared" si="1"/>
        <v>22</v>
      </c>
      <c r="K9" s="105"/>
      <c r="L9" s="105"/>
      <c r="N9" s="1"/>
    </row>
    <row r="10" spans="1:14" ht="15.75" thickBot="1" x14ac:dyDescent="0.3">
      <c r="A10" s="56" t="s">
        <v>125</v>
      </c>
      <c r="B10" s="66" t="s">
        <v>38</v>
      </c>
      <c r="C10" s="53">
        <v>1997</v>
      </c>
      <c r="D10" s="659" t="s">
        <v>34</v>
      </c>
      <c r="E10" s="117">
        <v>6.9</v>
      </c>
      <c r="F10" s="116">
        <v>6.4</v>
      </c>
      <c r="G10" s="116">
        <v>6.9</v>
      </c>
      <c r="H10" s="108">
        <f t="shared" si="0"/>
        <v>39</v>
      </c>
      <c r="I10" s="115">
        <v>4</v>
      </c>
      <c r="J10" s="106">
        <f t="shared" si="1"/>
        <v>20.200000000000003</v>
      </c>
      <c r="K10" s="105"/>
      <c r="L10" s="105"/>
      <c r="N10" s="1"/>
    </row>
    <row r="11" spans="1:14" ht="15.75" thickBot="1" x14ac:dyDescent="0.3">
      <c r="A11" s="44" t="s">
        <v>110</v>
      </c>
      <c r="B11" s="72" t="s">
        <v>44</v>
      </c>
      <c r="C11" s="54">
        <v>1996</v>
      </c>
      <c r="D11" s="692" t="s">
        <v>111</v>
      </c>
      <c r="E11" s="117">
        <v>6.5</v>
      </c>
      <c r="F11" s="116">
        <v>6.7</v>
      </c>
      <c r="G11" s="116">
        <v>6.8</v>
      </c>
      <c r="H11" s="108">
        <f t="shared" si="0"/>
        <v>38</v>
      </c>
      <c r="I11" s="115">
        <v>5</v>
      </c>
      <c r="J11" s="106">
        <f t="shared" si="1"/>
        <v>20</v>
      </c>
      <c r="K11" s="105"/>
      <c r="L11" s="105"/>
      <c r="N11" s="1"/>
    </row>
    <row r="12" spans="1:14" ht="15.75" thickBot="1" x14ac:dyDescent="0.3">
      <c r="A12" s="56" t="s">
        <v>37</v>
      </c>
      <c r="B12" s="66" t="s">
        <v>36</v>
      </c>
      <c r="C12" s="53">
        <v>1995</v>
      </c>
      <c r="D12" s="658" t="s">
        <v>34</v>
      </c>
      <c r="E12" s="117">
        <v>6.3</v>
      </c>
      <c r="F12" s="116">
        <v>6.5</v>
      </c>
      <c r="G12" s="116">
        <v>6.5</v>
      </c>
      <c r="H12" s="108">
        <f t="shared" si="0"/>
        <v>35</v>
      </c>
      <c r="I12" s="115">
        <v>6</v>
      </c>
      <c r="J12" s="106">
        <f t="shared" si="1"/>
        <v>19.3</v>
      </c>
      <c r="K12" s="105"/>
      <c r="L12" s="105"/>
      <c r="N12" s="1"/>
    </row>
    <row r="13" spans="1:14" ht="15.75" thickBot="1" x14ac:dyDescent="0.3">
      <c r="A13" s="133" t="s">
        <v>118</v>
      </c>
      <c r="B13" s="126" t="s">
        <v>119</v>
      </c>
      <c r="C13" s="125">
        <v>1997</v>
      </c>
      <c r="D13" s="656" t="s">
        <v>120</v>
      </c>
      <c r="E13" s="117">
        <v>6</v>
      </c>
      <c r="F13" s="116">
        <v>6.3</v>
      </c>
      <c r="G13" s="116">
        <v>6.5</v>
      </c>
      <c r="H13" s="108">
        <f t="shared" si="0"/>
        <v>35</v>
      </c>
      <c r="I13" s="115">
        <v>7</v>
      </c>
      <c r="J13" s="106">
        <f t="shared" si="1"/>
        <v>18.8</v>
      </c>
      <c r="K13" s="105"/>
      <c r="L13" s="105"/>
      <c r="N13" s="1"/>
    </row>
    <row r="14" spans="1:14" ht="15.75" thickBot="1" x14ac:dyDescent="0.3">
      <c r="A14" s="56" t="s">
        <v>114</v>
      </c>
      <c r="B14" s="66" t="s">
        <v>115</v>
      </c>
      <c r="C14" s="53">
        <v>1998</v>
      </c>
      <c r="D14" s="646" t="s">
        <v>111</v>
      </c>
      <c r="E14" s="117">
        <v>0</v>
      </c>
      <c r="F14" s="116">
        <v>5.5</v>
      </c>
      <c r="G14" s="116">
        <v>0</v>
      </c>
      <c r="H14" s="108">
        <v>27</v>
      </c>
      <c r="I14" s="115">
        <v>8</v>
      </c>
      <c r="J14" s="106">
        <f t="shared" si="1"/>
        <v>5.5</v>
      </c>
      <c r="K14" s="105"/>
      <c r="L14" s="105"/>
      <c r="N14" s="1"/>
    </row>
    <row r="15" spans="1:14" ht="15.75" thickBot="1" x14ac:dyDescent="0.3">
      <c r="A15" s="44" t="s">
        <v>124</v>
      </c>
      <c r="B15" s="72" t="s">
        <v>43</v>
      </c>
      <c r="C15" s="134">
        <v>1998</v>
      </c>
      <c r="D15" s="656" t="s">
        <v>120</v>
      </c>
      <c r="E15" s="117">
        <v>5.2</v>
      </c>
      <c r="F15" s="116">
        <v>0</v>
      </c>
      <c r="G15" s="116">
        <v>0</v>
      </c>
      <c r="H15" s="108">
        <f>IF(MAX(E15:G15)&lt;3.1,0,(MAX(E15:G15)-3)*10)</f>
        <v>22</v>
      </c>
      <c r="I15" s="115">
        <v>9</v>
      </c>
      <c r="J15" s="106">
        <f t="shared" si="1"/>
        <v>5.2</v>
      </c>
      <c r="K15" s="105"/>
      <c r="L15" s="105"/>
      <c r="N15" s="1"/>
    </row>
    <row r="16" spans="1:14" ht="15.75" thickBot="1" x14ac:dyDescent="0.3">
      <c r="A16" s="56" t="s">
        <v>112</v>
      </c>
      <c r="B16" s="135" t="s">
        <v>113</v>
      </c>
      <c r="C16" s="129">
        <v>1998</v>
      </c>
      <c r="D16" s="646" t="s">
        <v>111</v>
      </c>
      <c r="E16" s="117">
        <v>5</v>
      </c>
      <c r="F16" s="116">
        <v>5</v>
      </c>
      <c r="G16" s="116">
        <v>4.9000000000000004</v>
      </c>
      <c r="H16" s="108">
        <f>IF(MAX(E16:G16)&lt;3.1,0,(MAX(E16:G16)-3)*10)</f>
        <v>20</v>
      </c>
      <c r="I16" s="115">
        <v>10</v>
      </c>
      <c r="J16" s="106">
        <f t="shared" si="1"/>
        <v>14.9</v>
      </c>
      <c r="K16" s="105"/>
      <c r="L16" s="105"/>
      <c r="N16" s="1"/>
    </row>
    <row r="17" spans="1:14" ht="15.75" thickBot="1" x14ac:dyDescent="0.3">
      <c r="A17" s="56"/>
      <c r="B17" s="130"/>
      <c r="C17" s="129"/>
      <c r="D17" s="657"/>
      <c r="E17" s="117"/>
      <c r="F17" s="116"/>
      <c r="G17" s="116"/>
      <c r="H17" s="108">
        <f>IF(MAX(E17:G17)&lt;3.1,0,(MAX(E17:G17)-3)*10)</f>
        <v>0</v>
      </c>
      <c r="I17" s="115"/>
      <c r="J17" s="106">
        <f t="shared" si="1"/>
        <v>0</v>
      </c>
      <c r="K17" s="105"/>
      <c r="L17" s="105"/>
      <c r="N17" s="1"/>
    </row>
    <row r="18" spans="1:14" ht="15.75" thickBot="1" x14ac:dyDescent="0.3">
      <c r="A18" s="56"/>
      <c r="B18" s="66"/>
      <c r="C18" s="53"/>
      <c r="D18" s="657"/>
      <c r="E18" s="117"/>
      <c r="F18" s="116"/>
      <c r="G18" s="116"/>
      <c r="H18" s="108">
        <f>IF(MAX(E18:G18)&lt;3.1,0,(MAX(E18:G18)-3)*10)</f>
        <v>0</v>
      </c>
      <c r="I18" s="115"/>
      <c r="J18" s="106">
        <f t="shared" si="1"/>
        <v>0</v>
      </c>
      <c r="K18" s="105"/>
      <c r="L18" s="105"/>
      <c r="N18" s="1"/>
    </row>
    <row r="19" spans="1:14" ht="15.75" thickBot="1" x14ac:dyDescent="0.3">
      <c r="A19" s="44"/>
      <c r="B19" s="72"/>
      <c r="C19" s="54"/>
      <c r="D19" s="143"/>
      <c r="E19" s="117"/>
      <c r="F19" s="116"/>
      <c r="G19" s="116"/>
      <c r="H19" s="108">
        <f t="shared" ref="H19:H38" si="2">IF(MAX(E19:G19)&lt;3.1,0,(MAX(E19:G19)-3)*10)</f>
        <v>0</v>
      </c>
      <c r="I19" s="115"/>
      <c r="J19" s="106">
        <f t="shared" ref="J19:J38" si="3">(E19+F19+G19)</f>
        <v>0</v>
      </c>
      <c r="K19" s="105"/>
      <c r="L19" s="105"/>
      <c r="N19" s="1"/>
    </row>
    <row r="20" spans="1:14" ht="15.75" thickBot="1" x14ac:dyDescent="0.3">
      <c r="A20" s="56"/>
      <c r="B20" s="66"/>
      <c r="C20" s="53"/>
      <c r="D20" s="142"/>
      <c r="E20" s="117"/>
      <c r="F20" s="116"/>
      <c r="G20" s="116"/>
      <c r="H20" s="108">
        <f t="shared" si="2"/>
        <v>0</v>
      </c>
      <c r="I20" s="115"/>
      <c r="J20" s="106">
        <f t="shared" si="3"/>
        <v>0</v>
      </c>
      <c r="K20" s="105"/>
      <c r="L20" s="105"/>
      <c r="N20" s="1"/>
    </row>
    <row r="21" spans="1:14" ht="15.75" thickBot="1" x14ac:dyDescent="0.3">
      <c r="A21" s="133"/>
      <c r="B21" s="126"/>
      <c r="C21" s="125"/>
      <c r="D21" s="141"/>
      <c r="E21" s="117"/>
      <c r="F21" s="116"/>
      <c r="G21" s="116"/>
      <c r="H21" s="108">
        <f t="shared" si="2"/>
        <v>0</v>
      </c>
      <c r="I21" s="115"/>
      <c r="J21" s="106">
        <f t="shared" si="3"/>
        <v>0</v>
      </c>
      <c r="K21" s="105"/>
      <c r="L21" s="105"/>
      <c r="N21" s="1"/>
    </row>
    <row r="22" spans="1:14" ht="15.75" thickBot="1" x14ac:dyDescent="0.3">
      <c r="A22" s="56"/>
      <c r="B22" s="66"/>
      <c r="C22" s="53"/>
      <c r="D22" s="140"/>
      <c r="E22" s="117"/>
      <c r="F22" s="116"/>
      <c r="G22" s="116"/>
      <c r="H22" s="108">
        <f t="shared" si="2"/>
        <v>0</v>
      </c>
      <c r="I22" s="115"/>
      <c r="J22" s="106">
        <f t="shared" si="3"/>
        <v>0</v>
      </c>
      <c r="K22" s="105"/>
      <c r="L22" s="105"/>
      <c r="N22" s="1"/>
    </row>
    <row r="23" spans="1:14" ht="15.75" thickBot="1" x14ac:dyDescent="0.3">
      <c r="A23" s="44"/>
      <c r="B23" s="72"/>
      <c r="C23" s="54"/>
      <c r="D23" s="93"/>
      <c r="E23" s="117"/>
      <c r="F23" s="116"/>
      <c r="G23" s="116"/>
      <c r="H23" s="108">
        <f t="shared" si="2"/>
        <v>0</v>
      </c>
      <c r="I23" s="115"/>
      <c r="J23" s="106">
        <f t="shared" si="3"/>
        <v>0</v>
      </c>
      <c r="K23" s="105"/>
      <c r="L23" s="105"/>
      <c r="N23" s="1"/>
    </row>
    <row r="24" spans="1:14" ht="15.75" thickBot="1" x14ac:dyDescent="0.3">
      <c r="A24" s="124"/>
      <c r="B24" s="139"/>
      <c r="C24" s="48"/>
      <c r="D24" s="92"/>
      <c r="E24" s="117"/>
      <c r="F24" s="116"/>
      <c r="G24" s="116"/>
      <c r="H24" s="108">
        <f t="shared" si="2"/>
        <v>0</v>
      </c>
      <c r="I24" s="115"/>
      <c r="J24" s="106">
        <f t="shared" si="3"/>
        <v>0</v>
      </c>
      <c r="K24" s="105"/>
      <c r="L24" s="105"/>
      <c r="N24" s="1"/>
    </row>
    <row r="25" spans="1:14" ht="15.75" thickBot="1" x14ac:dyDescent="0.3">
      <c r="A25" s="56"/>
      <c r="B25" s="66"/>
      <c r="C25" s="53"/>
      <c r="D25" s="60"/>
      <c r="E25" s="117"/>
      <c r="F25" s="116"/>
      <c r="G25" s="116"/>
      <c r="H25" s="108">
        <f t="shared" si="2"/>
        <v>0</v>
      </c>
      <c r="I25" s="115"/>
      <c r="J25" s="106">
        <f t="shared" si="3"/>
        <v>0</v>
      </c>
      <c r="K25" s="105"/>
      <c r="L25" s="105"/>
      <c r="N25" s="1"/>
    </row>
    <row r="26" spans="1:14" ht="15.75" thickBot="1" x14ac:dyDescent="0.3">
      <c r="A26" s="56"/>
      <c r="B26" s="66"/>
      <c r="C26" s="53"/>
      <c r="D26" s="65"/>
      <c r="E26" s="117"/>
      <c r="F26" s="116"/>
      <c r="G26" s="116"/>
      <c r="H26" s="108">
        <f t="shared" si="2"/>
        <v>0</v>
      </c>
      <c r="I26" s="115"/>
      <c r="J26" s="106">
        <f t="shared" si="3"/>
        <v>0</v>
      </c>
      <c r="K26" s="105"/>
      <c r="L26" s="105"/>
      <c r="N26" s="1"/>
    </row>
    <row r="27" spans="1:14" ht="15.75" thickBot="1" x14ac:dyDescent="0.3">
      <c r="A27" s="136"/>
      <c r="B27" s="135"/>
      <c r="C27" s="134"/>
      <c r="D27" s="93"/>
      <c r="E27" s="117"/>
      <c r="F27" s="116"/>
      <c r="G27" s="116"/>
      <c r="H27" s="108">
        <f t="shared" si="2"/>
        <v>0</v>
      </c>
      <c r="I27" s="115"/>
      <c r="J27" s="106">
        <f t="shared" si="3"/>
        <v>0</v>
      </c>
      <c r="K27" s="105"/>
      <c r="L27" s="105"/>
      <c r="N27" s="1"/>
    </row>
    <row r="28" spans="1:14" ht="15.75" thickBot="1" x14ac:dyDescent="0.3">
      <c r="A28" s="138"/>
      <c r="B28" s="130"/>
      <c r="C28" s="129"/>
      <c r="D28" s="118"/>
      <c r="E28" s="117"/>
      <c r="F28" s="116"/>
      <c r="G28" s="116"/>
      <c r="H28" s="108">
        <f t="shared" si="2"/>
        <v>0</v>
      </c>
      <c r="I28" s="115"/>
      <c r="J28" s="106">
        <f t="shared" si="3"/>
        <v>0</v>
      </c>
      <c r="K28" s="105"/>
      <c r="L28" s="105"/>
      <c r="N28" s="1"/>
    </row>
    <row r="29" spans="1:14" ht="15.75" thickBot="1" x14ac:dyDescent="0.3">
      <c r="A29" s="137"/>
      <c r="B29" s="132"/>
      <c r="C29" s="131"/>
      <c r="D29" s="118"/>
      <c r="E29" s="117"/>
      <c r="F29" s="116"/>
      <c r="G29" s="116"/>
      <c r="H29" s="108">
        <f t="shared" si="2"/>
        <v>0</v>
      </c>
      <c r="I29" s="115"/>
      <c r="J29" s="106">
        <f t="shared" si="3"/>
        <v>0</v>
      </c>
      <c r="K29" s="105"/>
      <c r="L29" s="105"/>
      <c r="N29" s="1"/>
    </row>
    <row r="30" spans="1:14" ht="15.75" thickBot="1" x14ac:dyDescent="0.3">
      <c r="A30" s="56"/>
      <c r="B30" s="66"/>
      <c r="C30" s="53"/>
      <c r="D30" s="60"/>
      <c r="E30" s="117"/>
      <c r="F30" s="116"/>
      <c r="G30" s="116"/>
      <c r="H30" s="108">
        <f t="shared" si="2"/>
        <v>0</v>
      </c>
      <c r="I30" s="115"/>
      <c r="J30" s="106">
        <f t="shared" si="3"/>
        <v>0</v>
      </c>
      <c r="K30" s="105"/>
      <c r="L30" s="105"/>
      <c r="N30" s="1"/>
    </row>
    <row r="31" spans="1:14" ht="15.75" thickBot="1" x14ac:dyDescent="0.3">
      <c r="A31" s="136"/>
      <c r="B31" s="135"/>
      <c r="C31" s="134"/>
      <c r="D31" s="118"/>
      <c r="E31" s="117"/>
      <c r="F31" s="116"/>
      <c r="G31" s="116"/>
      <c r="H31" s="108">
        <f t="shared" si="2"/>
        <v>0</v>
      </c>
      <c r="I31" s="115"/>
      <c r="J31" s="106">
        <f t="shared" si="3"/>
        <v>0</v>
      </c>
      <c r="K31" s="105"/>
      <c r="L31" s="105"/>
      <c r="N31" s="1"/>
    </row>
    <row r="32" spans="1:14" ht="15.75" thickBot="1" x14ac:dyDescent="0.3">
      <c r="A32" s="133"/>
      <c r="B32" s="132"/>
      <c r="C32" s="131"/>
      <c r="D32" s="118"/>
      <c r="E32" s="117"/>
      <c r="F32" s="116"/>
      <c r="G32" s="116"/>
      <c r="H32" s="108">
        <f t="shared" si="2"/>
        <v>0</v>
      </c>
      <c r="I32" s="115"/>
      <c r="J32" s="106">
        <f t="shared" si="3"/>
        <v>0</v>
      </c>
      <c r="K32" s="105"/>
      <c r="L32" s="105"/>
      <c r="N32" s="1"/>
    </row>
    <row r="33" spans="1:14" ht="15.75" thickBot="1" x14ac:dyDescent="0.3">
      <c r="A33" s="56"/>
      <c r="B33" s="130"/>
      <c r="C33" s="129"/>
      <c r="D33" s="93"/>
      <c r="E33" s="128"/>
      <c r="F33" s="127"/>
      <c r="G33" s="127"/>
      <c r="H33" s="108">
        <f t="shared" si="2"/>
        <v>0</v>
      </c>
      <c r="I33" s="115"/>
      <c r="J33" s="106">
        <f t="shared" si="3"/>
        <v>0</v>
      </c>
      <c r="K33" s="105"/>
      <c r="L33" s="105"/>
      <c r="N33" s="1"/>
    </row>
    <row r="34" spans="1:14" ht="15.75" thickBot="1" x14ac:dyDescent="0.3">
      <c r="A34" s="121"/>
      <c r="B34" s="126"/>
      <c r="C34" s="125"/>
      <c r="D34" s="118"/>
      <c r="E34" s="117"/>
      <c r="F34" s="116"/>
      <c r="G34" s="116"/>
      <c r="H34" s="108">
        <f t="shared" si="2"/>
        <v>0</v>
      </c>
      <c r="I34" s="115"/>
      <c r="J34" s="106">
        <f t="shared" si="3"/>
        <v>0</v>
      </c>
      <c r="K34" s="105"/>
      <c r="L34" s="105"/>
      <c r="N34" s="1"/>
    </row>
    <row r="35" spans="1:14" ht="15.75" thickBot="1" x14ac:dyDescent="0.3">
      <c r="A35" s="44"/>
      <c r="B35" s="72"/>
      <c r="C35" s="54"/>
      <c r="D35" s="93"/>
      <c r="E35" s="117"/>
      <c r="F35" s="116"/>
      <c r="G35" s="116"/>
      <c r="H35" s="108">
        <f t="shared" si="2"/>
        <v>0</v>
      </c>
      <c r="I35" s="115"/>
      <c r="J35" s="106">
        <f t="shared" si="3"/>
        <v>0</v>
      </c>
      <c r="K35" s="105"/>
      <c r="L35" s="105"/>
      <c r="N35" s="1"/>
    </row>
    <row r="36" spans="1:14" ht="15.75" thickBot="1" x14ac:dyDescent="0.3">
      <c r="A36" s="44"/>
      <c r="B36" s="72"/>
      <c r="C36" s="54"/>
      <c r="D36" s="93"/>
      <c r="E36" s="117"/>
      <c r="F36" s="116"/>
      <c r="G36" s="116"/>
      <c r="H36" s="108">
        <f t="shared" si="2"/>
        <v>0</v>
      </c>
      <c r="I36" s="115"/>
      <c r="J36" s="106">
        <f t="shared" si="3"/>
        <v>0</v>
      </c>
      <c r="K36" s="105"/>
      <c r="L36" s="105"/>
      <c r="N36" s="1"/>
    </row>
    <row r="37" spans="1:14" ht="15.75" thickBot="1" x14ac:dyDescent="0.3">
      <c r="A37" s="121"/>
      <c r="B37" s="120"/>
      <c r="C37" s="119"/>
      <c r="D37" s="118"/>
      <c r="E37" s="117"/>
      <c r="F37" s="116"/>
      <c r="G37" s="116"/>
      <c r="H37" s="108">
        <f t="shared" si="2"/>
        <v>0</v>
      </c>
      <c r="I37" s="115"/>
      <c r="J37" s="106">
        <f t="shared" si="3"/>
        <v>0</v>
      </c>
      <c r="K37" s="105"/>
      <c r="L37" s="105"/>
      <c r="N37" s="1"/>
    </row>
    <row r="38" spans="1:14" ht="15.75" thickBot="1" x14ac:dyDescent="0.3">
      <c r="A38" s="44"/>
      <c r="B38" s="72"/>
      <c r="C38" s="54"/>
      <c r="D38" s="93"/>
      <c r="E38" s="117"/>
      <c r="F38" s="116"/>
      <c r="G38" s="116"/>
      <c r="H38" s="108">
        <f t="shared" si="2"/>
        <v>0</v>
      </c>
      <c r="I38" s="115"/>
      <c r="J38" s="106">
        <f t="shared" si="3"/>
        <v>0</v>
      </c>
      <c r="K38" s="105"/>
      <c r="L38" s="105"/>
      <c r="N38" s="1"/>
    </row>
    <row r="39" spans="1:14" ht="15.75" thickBot="1" x14ac:dyDescent="0.3">
      <c r="A39" s="44"/>
      <c r="B39" s="72"/>
      <c r="C39" s="54"/>
      <c r="D39" s="93"/>
      <c r="E39" s="117"/>
      <c r="F39" s="116"/>
      <c r="G39" s="116"/>
      <c r="H39" s="108">
        <f t="shared" ref="H39:H56" si="4">IF(MAX(E39:G39)&lt;3.1,0,(MAX(E39:G39)-3)*10)</f>
        <v>0</v>
      </c>
      <c r="I39" s="115"/>
      <c r="J39" s="106">
        <f t="shared" ref="J39:J56" si="5">(E39+F39+G39)</f>
        <v>0</v>
      </c>
      <c r="K39" s="105"/>
      <c r="L39" s="105"/>
      <c r="N39" s="1"/>
    </row>
    <row r="40" spans="1:14" ht="15.75" thickBot="1" x14ac:dyDescent="0.3">
      <c r="A40" s="44"/>
      <c r="B40" s="72"/>
      <c r="C40" s="54"/>
      <c r="D40" s="93"/>
      <c r="E40" s="117"/>
      <c r="F40" s="116"/>
      <c r="G40" s="116"/>
      <c r="H40" s="108">
        <f t="shared" si="4"/>
        <v>0</v>
      </c>
      <c r="I40" s="115"/>
      <c r="J40" s="106">
        <f t="shared" si="5"/>
        <v>0</v>
      </c>
      <c r="K40" s="105"/>
      <c r="L40" s="105"/>
      <c r="N40" s="1"/>
    </row>
    <row r="41" spans="1:14" ht="15.75" thickBot="1" x14ac:dyDescent="0.3">
      <c r="A41" s="44"/>
      <c r="B41" s="72"/>
      <c r="C41" s="54"/>
      <c r="D41" s="93"/>
      <c r="E41" s="117"/>
      <c r="F41" s="116"/>
      <c r="G41" s="116"/>
      <c r="H41" s="108">
        <f t="shared" si="4"/>
        <v>0</v>
      </c>
      <c r="I41" s="115"/>
      <c r="J41" s="106">
        <f t="shared" si="5"/>
        <v>0</v>
      </c>
      <c r="K41" s="105"/>
      <c r="L41" s="105"/>
      <c r="N41" s="1"/>
    </row>
    <row r="42" spans="1:14" ht="15.75" thickBot="1" x14ac:dyDescent="0.3">
      <c r="A42" s="44"/>
      <c r="B42" s="72"/>
      <c r="C42" s="54"/>
      <c r="D42" s="93"/>
      <c r="E42" s="117"/>
      <c r="F42" s="116"/>
      <c r="G42" s="116"/>
      <c r="H42" s="108">
        <f t="shared" si="4"/>
        <v>0</v>
      </c>
      <c r="I42" s="115"/>
      <c r="J42" s="106">
        <f t="shared" si="5"/>
        <v>0</v>
      </c>
      <c r="K42" s="105"/>
      <c r="L42" s="105"/>
      <c r="N42" s="1"/>
    </row>
    <row r="43" spans="1:14" ht="15.75" thickBot="1" x14ac:dyDescent="0.3">
      <c r="A43" s="44"/>
      <c r="B43" s="72"/>
      <c r="C43" s="54"/>
      <c r="D43" s="93"/>
      <c r="E43" s="117"/>
      <c r="F43" s="116"/>
      <c r="G43" s="116"/>
      <c r="H43" s="108">
        <f t="shared" si="4"/>
        <v>0</v>
      </c>
      <c r="I43" s="115"/>
      <c r="J43" s="106">
        <f t="shared" si="5"/>
        <v>0</v>
      </c>
      <c r="K43" s="105"/>
      <c r="L43" s="105"/>
      <c r="N43" s="1"/>
    </row>
    <row r="44" spans="1:14" ht="15.75" thickBot="1" x14ac:dyDescent="0.3">
      <c r="A44" s="121"/>
      <c r="B44" s="120"/>
      <c r="C44" s="119"/>
      <c r="D44" s="118"/>
      <c r="E44" s="117"/>
      <c r="F44" s="116"/>
      <c r="G44" s="116"/>
      <c r="H44" s="108">
        <f t="shared" si="4"/>
        <v>0</v>
      </c>
      <c r="I44" s="115"/>
      <c r="J44" s="106">
        <f t="shared" si="5"/>
        <v>0</v>
      </c>
      <c r="K44" s="105"/>
      <c r="L44" s="105"/>
      <c r="N44" s="1"/>
    </row>
    <row r="45" spans="1:14" ht="15.75" thickBot="1" x14ac:dyDescent="0.3">
      <c r="A45" s="121"/>
      <c r="B45" s="120"/>
      <c r="C45" s="119"/>
      <c r="D45" s="118"/>
      <c r="E45" s="117"/>
      <c r="F45" s="116"/>
      <c r="G45" s="116"/>
      <c r="H45" s="108">
        <f t="shared" si="4"/>
        <v>0</v>
      </c>
      <c r="I45" s="115"/>
      <c r="J45" s="106">
        <f t="shared" si="5"/>
        <v>0</v>
      </c>
      <c r="K45" s="105"/>
      <c r="L45" s="105"/>
      <c r="N45" s="1"/>
    </row>
    <row r="46" spans="1:14" ht="15.75" thickBot="1" x14ac:dyDescent="0.3">
      <c r="A46" s="44"/>
      <c r="B46" s="72"/>
      <c r="C46" s="54"/>
      <c r="D46" s="93"/>
      <c r="E46" s="117"/>
      <c r="F46" s="116"/>
      <c r="G46" s="116"/>
      <c r="H46" s="108">
        <f t="shared" si="4"/>
        <v>0</v>
      </c>
      <c r="I46" s="115"/>
      <c r="J46" s="106">
        <f t="shared" si="5"/>
        <v>0</v>
      </c>
      <c r="K46" s="105"/>
      <c r="L46" s="105"/>
      <c r="N46" s="1"/>
    </row>
    <row r="47" spans="1:14" ht="15.75" thickBot="1" x14ac:dyDescent="0.3">
      <c r="A47" s="44"/>
      <c r="B47" s="72"/>
      <c r="C47" s="54"/>
      <c r="D47" s="93"/>
      <c r="E47" s="117"/>
      <c r="F47" s="116"/>
      <c r="G47" s="116"/>
      <c r="H47" s="108">
        <f t="shared" si="4"/>
        <v>0</v>
      </c>
      <c r="I47" s="115"/>
      <c r="J47" s="106">
        <f t="shared" si="5"/>
        <v>0</v>
      </c>
      <c r="K47" s="105"/>
      <c r="L47" s="105"/>
      <c r="N47" s="1"/>
    </row>
    <row r="48" spans="1:14" ht="15.75" thickBot="1" x14ac:dyDescent="0.3">
      <c r="A48" s="44"/>
      <c r="B48" s="72"/>
      <c r="C48" s="54"/>
      <c r="D48" s="118"/>
      <c r="E48" s="117"/>
      <c r="F48" s="116"/>
      <c r="G48" s="116"/>
      <c r="H48" s="108">
        <f t="shared" si="4"/>
        <v>0</v>
      </c>
      <c r="I48" s="115"/>
      <c r="J48" s="106">
        <f t="shared" si="5"/>
        <v>0</v>
      </c>
      <c r="K48" s="105"/>
      <c r="L48" s="105"/>
      <c r="N48" s="1"/>
    </row>
    <row r="49" spans="1:14" ht="15.75" thickBot="1" x14ac:dyDescent="0.3">
      <c r="A49" s="44"/>
      <c r="B49" s="72"/>
      <c r="C49" s="54"/>
      <c r="D49" s="95"/>
      <c r="E49" s="117"/>
      <c r="F49" s="116"/>
      <c r="G49" s="116"/>
      <c r="H49" s="108">
        <f t="shared" si="4"/>
        <v>0</v>
      </c>
      <c r="I49" s="115"/>
      <c r="J49" s="106">
        <f t="shared" si="5"/>
        <v>0</v>
      </c>
      <c r="K49" s="105"/>
      <c r="L49" s="105"/>
      <c r="N49" s="1"/>
    </row>
    <row r="50" spans="1:14" ht="15.75" thickBot="1" x14ac:dyDescent="0.3">
      <c r="A50" s="44"/>
      <c r="B50" s="94"/>
      <c r="C50" s="54"/>
      <c r="D50" s="61"/>
      <c r="E50" s="117"/>
      <c r="F50" s="116"/>
      <c r="G50" s="116"/>
      <c r="H50" s="108">
        <f t="shared" si="4"/>
        <v>0</v>
      </c>
      <c r="I50" s="115"/>
      <c r="J50" s="106">
        <f t="shared" si="5"/>
        <v>0</v>
      </c>
      <c r="K50" s="105"/>
      <c r="L50" s="105"/>
      <c r="N50" s="1"/>
    </row>
    <row r="51" spans="1:14" ht="15.75" thickBot="1" x14ac:dyDescent="0.3">
      <c r="A51" s="44"/>
      <c r="B51" s="72"/>
      <c r="C51" s="54"/>
      <c r="D51" s="93"/>
      <c r="E51" s="117"/>
      <c r="F51" s="116"/>
      <c r="G51" s="116"/>
      <c r="H51" s="108">
        <f t="shared" si="4"/>
        <v>0</v>
      </c>
      <c r="I51" s="115"/>
      <c r="J51" s="106">
        <f t="shared" si="5"/>
        <v>0</v>
      </c>
      <c r="K51" s="105"/>
      <c r="L51" s="105"/>
      <c r="N51" s="1"/>
    </row>
    <row r="52" spans="1:14" ht="15.75" thickBot="1" x14ac:dyDescent="0.3">
      <c r="A52" s="124"/>
      <c r="B52" s="123"/>
      <c r="C52" s="122"/>
      <c r="D52" s="95"/>
      <c r="E52" s="117"/>
      <c r="F52" s="116"/>
      <c r="G52" s="116"/>
      <c r="H52" s="108">
        <f t="shared" si="4"/>
        <v>0</v>
      </c>
      <c r="I52" s="115"/>
      <c r="J52" s="106">
        <f t="shared" si="5"/>
        <v>0</v>
      </c>
      <c r="K52" s="105"/>
      <c r="L52" s="105"/>
      <c r="N52" s="1"/>
    </row>
    <row r="53" spans="1:14" ht="15.75" thickBot="1" x14ac:dyDescent="0.3">
      <c r="A53" s="121"/>
      <c r="B53" s="120"/>
      <c r="C53" s="119"/>
      <c r="D53" s="118"/>
      <c r="E53" s="117"/>
      <c r="F53" s="116"/>
      <c r="G53" s="116"/>
      <c r="H53" s="108">
        <f t="shared" si="4"/>
        <v>0</v>
      </c>
      <c r="I53" s="115"/>
      <c r="J53" s="106">
        <f t="shared" si="5"/>
        <v>0</v>
      </c>
      <c r="K53" s="105"/>
      <c r="L53" s="105"/>
      <c r="N53" s="1"/>
    </row>
    <row r="54" spans="1:14" ht="15.75" thickBot="1" x14ac:dyDescent="0.3">
      <c r="A54" s="44"/>
      <c r="B54" s="72"/>
      <c r="C54" s="54"/>
      <c r="D54" s="93"/>
      <c r="E54" s="117"/>
      <c r="F54" s="116"/>
      <c r="G54" s="116"/>
      <c r="H54" s="108">
        <f t="shared" si="4"/>
        <v>0</v>
      </c>
      <c r="I54" s="115"/>
      <c r="J54" s="106">
        <f t="shared" si="5"/>
        <v>0</v>
      </c>
      <c r="K54" s="105"/>
      <c r="L54" s="105"/>
      <c r="N54" s="1"/>
    </row>
    <row r="55" spans="1:14" ht="15.75" thickBot="1" x14ac:dyDescent="0.3">
      <c r="A55" s="121"/>
      <c r="B55" s="120"/>
      <c r="C55" s="119"/>
      <c r="D55" s="118"/>
      <c r="E55" s="117"/>
      <c r="F55" s="116"/>
      <c r="G55" s="116"/>
      <c r="H55" s="108">
        <f t="shared" si="4"/>
        <v>0</v>
      </c>
      <c r="I55" s="115"/>
      <c r="J55" s="106">
        <f t="shared" si="5"/>
        <v>0</v>
      </c>
      <c r="K55" s="105"/>
      <c r="L55" s="105"/>
      <c r="N55" s="1"/>
    </row>
    <row r="56" spans="1:14" ht="15.75" thickBot="1" x14ac:dyDescent="0.3">
      <c r="A56" s="114"/>
      <c r="B56" s="113"/>
      <c r="C56" s="112"/>
      <c r="D56" s="111"/>
      <c r="E56" s="110"/>
      <c r="F56" s="109"/>
      <c r="G56" s="109"/>
      <c r="H56" s="108">
        <f t="shared" si="4"/>
        <v>0</v>
      </c>
      <c r="I56" s="107"/>
      <c r="J56" s="106">
        <f t="shared" si="5"/>
        <v>0</v>
      </c>
      <c r="K56" s="105"/>
      <c r="L56" s="105"/>
      <c r="N56" s="1"/>
    </row>
    <row r="57" spans="1:14" ht="15.75" thickTop="1" x14ac:dyDescent="0.25">
      <c r="H57" s="104"/>
      <c r="I57" s="104"/>
    </row>
  </sheetData>
  <sortState ref="A7:J18">
    <sortCondition descending="1" ref="H7:H18"/>
    <sortCondition descending="1" ref="J7:J18"/>
  </sortState>
  <mergeCells count="2">
    <mergeCell ref="A1:I1"/>
    <mergeCell ref="G2:I2"/>
  </mergeCells>
  <conditionalFormatting sqref="E7:G56">
    <cfRule type="cellIs" dxfId="37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0"/>
  <sheetViews>
    <sheetView topLeftCell="A4" zoomScale="150" zoomScaleNormal="150" workbookViewId="0">
      <selection activeCell="J12" sqref="J12"/>
    </sheetView>
  </sheetViews>
  <sheetFormatPr defaultRowHeight="15" x14ac:dyDescent="0.25"/>
  <cols>
    <col min="1" max="1" width="13" customWidth="1"/>
    <col min="2" max="2" width="11.5703125" customWidth="1"/>
    <col min="4" max="4" width="31.28515625" customWidth="1"/>
  </cols>
  <sheetData>
    <row r="1" spans="1:12" ht="23.25" x14ac:dyDescent="0.35">
      <c r="A1" s="712" t="s">
        <v>79</v>
      </c>
      <c r="B1" s="712"/>
      <c r="C1" s="712"/>
      <c r="D1" s="712"/>
      <c r="E1" s="712"/>
      <c r="F1" s="712"/>
      <c r="G1" s="712"/>
      <c r="H1" s="712"/>
      <c r="I1" s="185"/>
    </row>
    <row r="2" spans="1:12" ht="15.75" x14ac:dyDescent="0.25">
      <c r="A2" s="171" t="s">
        <v>24</v>
      </c>
      <c r="F2" s="708" t="s">
        <v>84</v>
      </c>
      <c r="G2" s="708"/>
      <c r="H2" s="708"/>
    </row>
    <row r="3" spans="1:12" ht="13.5" customHeight="1" x14ac:dyDescent="0.25">
      <c r="A3" s="171"/>
      <c r="G3" s="171"/>
      <c r="H3" s="171"/>
    </row>
    <row r="4" spans="1:12" ht="15.75" x14ac:dyDescent="0.25">
      <c r="A4" s="170" t="s">
        <v>47</v>
      </c>
      <c r="B4" s="169"/>
      <c r="C4" s="169"/>
      <c r="D4" s="169"/>
      <c r="E4" s="169"/>
      <c r="F4" s="169"/>
      <c r="G4" s="169"/>
      <c r="H4" s="169"/>
      <c r="I4" s="168"/>
      <c r="J4" s="168"/>
      <c r="L4" s="1"/>
    </row>
    <row r="5" spans="1:12" ht="15.75" thickBot="1" x14ac:dyDescent="0.3">
      <c r="A5" s="167"/>
      <c r="B5" s="166"/>
      <c r="C5" s="166"/>
      <c r="D5" s="166"/>
      <c r="E5" s="166"/>
      <c r="F5" s="166"/>
      <c r="G5" s="166"/>
      <c r="H5" s="166"/>
      <c r="L5" s="1"/>
    </row>
    <row r="6" spans="1:12" ht="27" thickTop="1" thickBot="1" x14ac:dyDescent="0.3">
      <c r="A6" s="165" t="s">
        <v>1</v>
      </c>
      <c r="B6" s="164" t="s">
        <v>2</v>
      </c>
      <c r="C6" s="163" t="s">
        <v>3</v>
      </c>
      <c r="D6" s="162" t="s">
        <v>4</v>
      </c>
      <c r="E6" s="161" t="s">
        <v>15</v>
      </c>
      <c r="F6" s="160" t="s">
        <v>16</v>
      </c>
      <c r="G6" s="159" t="s">
        <v>45</v>
      </c>
      <c r="H6" s="158" t="s">
        <v>7</v>
      </c>
      <c r="I6" s="184" t="s">
        <v>32</v>
      </c>
      <c r="J6" s="156"/>
      <c r="K6" s="156"/>
      <c r="L6" s="155"/>
    </row>
    <row r="7" spans="1:12" ht="15.75" thickBot="1" x14ac:dyDescent="0.3">
      <c r="A7" s="56" t="s">
        <v>37</v>
      </c>
      <c r="B7" s="66" t="s">
        <v>36</v>
      </c>
      <c r="C7" s="53">
        <v>1995</v>
      </c>
      <c r="D7" s="659" t="s">
        <v>34</v>
      </c>
      <c r="E7" s="178">
        <v>4.47</v>
      </c>
      <c r="F7" s="177">
        <v>3.97</v>
      </c>
      <c r="G7" s="176">
        <f>IF(MIN(E7:F7)&gt;10,0,(10.1-CEILING(MIN(E7:F7),0.1))*10)</f>
        <v>61</v>
      </c>
      <c r="H7" s="115">
        <v>1</v>
      </c>
      <c r="I7" s="106">
        <f t="shared" ref="I7:I16" si="0">(E7+F7)</f>
        <v>8.44</v>
      </c>
      <c r="J7" s="105"/>
      <c r="L7" s="1"/>
    </row>
    <row r="8" spans="1:12" ht="15.75" thickBot="1" x14ac:dyDescent="0.3">
      <c r="A8" s="56" t="s">
        <v>125</v>
      </c>
      <c r="B8" s="66" t="s">
        <v>38</v>
      </c>
      <c r="C8" s="53">
        <v>1997</v>
      </c>
      <c r="D8" s="659" t="s">
        <v>34</v>
      </c>
      <c r="E8" s="178">
        <v>4.18</v>
      </c>
      <c r="F8" s="177">
        <v>0</v>
      </c>
      <c r="G8" s="176">
        <v>59</v>
      </c>
      <c r="H8" s="115">
        <v>2</v>
      </c>
      <c r="I8" s="106">
        <f t="shared" si="0"/>
        <v>4.18</v>
      </c>
      <c r="J8" s="105"/>
      <c r="L8" s="1"/>
    </row>
    <row r="9" spans="1:12" ht="15.75" thickBot="1" x14ac:dyDescent="0.3">
      <c r="A9" s="44" t="s">
        <v>40</v>
      </c>
      <c r="B9" s="72" t="s">
        <v>39</v>
      </c>
      <c r="C9" s="54">
        <v>1997</v>
      </c>
      <c r="D9" s="658" t="s">
        <v>34</v>
      </c>
      <c r="E9" s="178">
        <v>4.5599999999999996</v>
      </c>
      <c r="F9" s="177">
        <v>4.25</v>
      </c>
      <c r="G9" s="176">
        <f>IF(MIN(E9:F9)&gt;10,0,(10.1-CEILING(MIN(E9:F9),0.1))*10)</f>
        <v>58</v>
      </c>
      <c r="H9" s="115">
        <v>3</v>
      </c>
      <c r="I9" s="106">
        <f t="shared" si="0"/>
        <v>8.8099999999999987</v>
      </c>
      <c r="J9" s="105"/>
      <c r="L9" s="1"/>
    </row>
    <row r="10" spans="1:12" ht="15.75" thickBot="1" x14ac:dyDescent="0.3">
      <c r="A10" s="56" t="s">
        <v>110</v>
      </c>
      <c r="B10" s="66" t="s">
        <v>44</v>
      </c>
      <c r="C10" s="53">
        <v>1996</v>
      </c>
      <c r="D10" s="692" t="s">
        <v>111</v>
      </c>
      <c r="E10" s="178">
        <v>4.47</v>
      </c>
      <c r="F10" s="177">
        <v>4.38</v>
      </c>
      <c r="G10" s="176">
        <v>57</v>
      </c>
      <c r="H10" s="115">
        <v>4</v>
      </c>
      <c r="I10" s="106">
        <f t="shared" si="0"/>
        <v>8.85</v>
      </c>
      <c r="J10" s="105"/>
      <c r="L10" s="1"/>
    </row>
    <row r="11" spans="1:12" ht="15.75" thickBot="1" x14ac:dyDescent="0.3">
      <c r="A11" s="56" t="s">
        <v>42</v>
      </c>
      <c r="B11" s="66" t="s">
        <v>41</v>
      </c>
      <c r="C11" s="53">
        <v>1996</v>
      </c>
      <c r="D11" s="658" t="s">
        <v>34</v>
      </c>
      <c r="E11" s="178">
        <v>0</v>
      </c>
      <c r="F11" s="177">
        <v>5.31</v>
      </c>
      <c r="G11" s="176">
        <v>47</v>
      </c>
      <c r="H11" s="115">
        <v>5</v>
      </c>
      <c r="I11" s="106">
        <f t="shared" si="0"/>
        <v>5.31</v>
      </c>
      <c r="J11" s="105"/>
      <c r="L11" s="1"/>
    </row>
    <row r="12" spans="1:12" ht="15.75" thickBot="1" x14ac:dyDescent="0.3">
      <c r="A12" s="44" t="s">
        <v>124</v>
      </c>
      <c r="B12" s="72" t="s">
        <v>43</v>
      </c>
      <c r="C12" s="134">
        <v>1998</v>
      </c>
      <c r="D12" s="656" t="s">
        <v>120</v>
      </c>
      <c r="E12" s="178">
        <v>5.78</v>
      </c>
      <c r="F12" s="177">
        <v>5.54</v>
      </c>
      <c r="G12" s="176">
        <f>IF(MIN(E12:F12)&gt;10,0,(10.1-CEILING(MIN(E12:F12),0.1))*10)</f>
        <v>44.999999999999993</v>
      </c>
      <c r="H12" s="115">
        <v>6</v>
      </c>
      <c r="I12" s="106">
        <f t="shared" si="0"/>
        <v>11.32</v>
      </c>
      <c r="J12" s="105"/>
      <c r="L12" s="1"/>
    </row>
    <row r="13" spans="1:12" ht="15.75" thickBot="1" x14ac:dyDescent="0.3">
      <c r="A13" s="56" t="s">
        <v>112</v>
      </c>
      <c r="B13" s="66" t="s">
        <v>113</v>
      </c>
      <c r="C13" s="53">
        <v>1998</v>
      </c>
      <c r="D13" s="646" t="s">
        <v>111</v>
      </c>
      <c r="E13" s="178">
        <v>5.59</v>
      </c>
      <c r="F13" s="177">
        <v>6.1</v>
      </c>
      <c r="G13" s="176">
        <f>IF(MIN(E13:F13)&gt;10,0,(10.1-CEILING(MIN(E13:F13),0.1))*10)</f>
        <v>44.999999999999993</v>
      </c>
      <c r="H13" s="115">
        <v>7</v>
      </c>
      <c r="I13" s="106">
        <f t="shared" si="0"/>
        <v>11.69</v>
      </c>
      <c r="J13" s="105"/>
      <c r="L13" s="1"/>
    </row>
    <row r="14" spans="1:12" ht="15.75" thickBot="1" x14ac:dyDescent="0.3">
      <c r="A14" s="56" t="s">
        <v>116</v>
      </c>
      <c r="B14" s="135" t="s">
        <v>117</v>
      </c>
      <c r="C14" s="129">
        <v>1999</v>
      </c>
      <c r="D14" s="646" t="s">
        <v>111</v>
      </c>
      <c r="E14" s="178">
        <v>7.35</v>
      </c>
      <c r="F14" s="177">
        <v>6.43</v>
      </c>
      <c r="G14" s="176">
        <f>IF(MIN(E14:F14)&gt;10,0,(10.1-CEILING(MIN(E14:F14),0.1))*10)</f>
        <v>36</v>
      </c>
      <c r="H14" s="115">
        <v>8</v>
      </c>
      <c r="I14" s="106">
        <f t="shared" si="0"/>
        <v>13.78</v>
      </c>
      <c r="J14" s="105"/>
      <c r="L14" s="1"/>
    </row>
    <row r="15" spans="1:12" ht="15.75" thickBot="1" x14ac:dyDescent="0.3">
      <c r="A15" s="56" t="s">
        <v>114</v>
      </c>
      <c r="B15" s="130" t="s">
        <v>115</v>
      </c>
      <c r="C15" s="129">
        <v>1998</v>
      </c>
      <c r="D15" s="646" t="s">
        <v>111</v>
      </c>
      <c r="E15" s="178">
        <v>9.75</v>
      </c>
      <c r="F15" s="177">
        <v>8.8800000000000008</v>
      </c>
      <c r="G15" s="176">
        <f>IF(MIN(E15:F15)&gt;10,0,(10.1-CEILING(MIN(E15:F15),0.1))*10)</f>
        <v>11.999999999999993</v>
      </c>
      <c r="H15" s="115">
        <v>9</v>
      </c>
      <c r="I15" s="106">
        <f t="shared" si="0"/>
        <v>18.630000000000003</v>
      </c>
      <c r="J15" s="105"/>
      <c r="L15" s="1"/>
    </row>
    <row r="16" spans="1:12" ht="15.75" thickBot="1" x14ac:dyDescent="0.3">
      <c r="A16" s="133" t="s">
        <v>118</v>
      </c>
      <c r="B16" s="126" t="s">
        <v>119</v>
      </c>
      <c r="C16" s="125">
        <v>1997</v>
      </c>
      <c r="D16" s="657" t="s">
        <v>120</v>
      </c>
      <c r="E16" s="178">
        <v>0</v>
      </c>
      <c r="F16" s="177">
        <v>16.66</v>
      </c>
      <c r="G16" s="176">
        <v>0</v>
      </c>
      <c r="H16" s="115">
        <v>10</v>
      </c>
      <c r="I16" s="106">
        <f t="shared" si="0"/>
        <v>16.66</v>
      </c>
      <c r="J16" s="105"/>
      <c r="L16" s="1"/>
    </row>
    <row r="17" spans="1:14" ht="15.75" thickBot="1" x14ac:dyDescent="0.3">
      <c r="A17" s="56"/>
      <c r="B17" s="130"/>
      <c r="C17" s="129"/>
      <c r="D17" s="646"/>
      <c r="E17" s="178"/>
      <c r="F17" s="177"/>
      <c r="G17" s="176"/>
      <c r="H17" s="115"/>
      <c r="I17" s="106"/>
      <c r="J17" s="105"/>
      <c r="L17" s="1"/>
    </row>
    <row r="18" spans="1:14" ht="15.75" thickBot="1" x14ac:dyDescent="0.3">
      <c r="A18" s="133"/>
      <c r="B18" s="126"/>
      <c r="C18" s="125"/>
      <c r="D18" s="657"/>
      <c r="E18" s="178"/>
      <c r="F18" s="177"/>
      <c r="G18" s="176"/>
      <c r="H18" s="115"/>
      <c r="I18" s="106"/>
      <c r="J18" s="105"/>
      <c r="L18" s="1"/>
    </row>
    <row r="19" spans="1:14" ht="15.75" thickBot="1" x14ac:dyDescent="0.3">
      <c r="A19" s="44"/>
      <c r="B19" s="72"/>
      <c r="C19" s="134"/>
      <c r="D19" s="656"/>
      <c r="E19" s="178"/>
      <c r="F19" s="177"/>
      <c r="G19" s="176"/>
      <c r="H19" s="115"/>
      <c r="I19" s="106"/>
      <c r="J19" s="105"/>
      <c r="L19" s="1"/>
    </row>
    <row r="20" spans="1:14" ht="15.75" thickBot="1" x14ac:dyDescent="0.3">
      <c r="A20" s="56"/>
      <c r="B20" s="66"/>
      <c r="C20" s="53"/>
      <c r="D20" s="142"/>
      <c r="E20" s="178"/>
      <c r="F20" s="177"/>
      <c r="G20" s="176">
        <f t="shared" ref="G20:G56" si="1">IF(MIN(E20:F20)&gt;10,0,(10.1-CEILING(MIN(E20:F20),0.1))*10)</f>
        <v>101</v>
      </c>
      <c r="H20" s="115">
        <v>14</v>
      </c>
      <c r="I20" s="106">
        <f t="shared" ref="I20:I38" si="2">(E20+F20)</f>
        <v>0</v>
      </c>
      <c r="J20" s="105"/>
      <c r="L20" s="1"/>
    </row>
    <row r="21" spans="1:14" ht="15.75" thickBot="1" x14ac:dyDescent="0.3">
      <c r="A21" s="56"/>
      <c r="B21" s="66"/>
      <c r="C21" s="53"/>
      <c r="D21" s="143"/>
      <c r="E21" s="178"/>
      <c r="F21" s="177"/>
      <c r="G21" s="176">
        <f t="shared" si="1"/>
        <v>101</v>
      </c>
      <c r="H21" s="115">
        <v>15</v>
      </c>
      <c r="I21" s="106">
        <f t="shared" si="2"/>
        <v>0</v>
      </c>
      <c r="J21" s="105"/>
      <c r="L21" s="1"/>
    </row>
    <row r="22" spans="1:14" ht="15.75" thickBot="1" x14ac:dyDescent="0.3">
      <c r="A22" s="56"/>
      <c r="B22" s="66"/>
      <c r="C22" s="53"/>
      <c r="D22" s="182"/>
      <c r="E22" s="178"/>
      <c r="F22" s="177"/>
      <c r="G22" s="176">
        <f t="shared" si="1"/>
        <v>101</v>
      </c>
      <c r="H22" s="115">
        <v>16</v>
      </c>
      <c r="I22" s="106">
        <f t="shared" si="2"/>
        <v>0</v>
      </c>
      <c r="J22" s="105"/>
      <c r="L22" s="1"/>
    </row>
    <row r="23" spans="1:14" ht="15.75" thickBot="1" x14ac:dyDescent="0.3">
      <c r="A23" s="44"/>
      <c r="B23" s="72"/>
      <c r="C23" s="54"/>
      <c r="D23" s="61"/>
      <c r="E23" s="180"/>
      <c r="F23" s="179"/>
      <c r="G23" s="176">
        <f t="shared" si="1"/>
        <v>101</v>
      </c>
      <c r="H23" s="115">
        <v>17</v>
      </c>
      <c r="I23" s="106">
        <f t="shared" si="2"/>
        <v>0</v>
      </c>
      <c r="J23" s="105"/>
      <c r="L23" s="1"/>
    </row>
    <row r="24" spans="1:14" ht="15.75" thickBot="1" x14ac:dyDescent="0.3">
      <c r="A24" s="44"/>
      <c r="B24" s="66"/>
      <c r="C24" s="53"/>
      <c r="D24" s="60"/>
      <c r="E24" s="178"/>
      <c r="F24" s="177"/>
      <c r="G24" s="176">
        <f t="shared" si="1"/>
        <v>101</v>
      </c>
      <c r="H24" s="115">
        <v>18</v>
      </c>
      <c r="I24" s="106">
        <f t="shared" si="2"/>
        <v>0</v>
      </c>
      <c r="J24" s="105"/>
      <c r="L24" s="1"/>
    </row>
    <row r="25" spans="1:14" ht="15.75" thickBot="1" x14ac:dyDescent="0.3">
      <c r="A25" s="56"/>
      <c r="B25" s="66"/>
      <c r="C25" s="53"/>
      <c r="D25" s="60"/>
      <c r="E25" s="178"/>
      <c r="F25" s="177"/>
      <c r="G25" s="176">
        <f t="shared" si="1"/>
        <v>101</v>
      </c>
      <c r="H25" s="115">
        <v>19</v>
      </c>
      <c r="I25" s="106">
        <f t="shared" si="2"/>
        <v>0</v>
      </c>
      <c r="J25" s="105"/>
      <c r="L25" s="1"/>
    </row>
    <row r="26" spans="1:14" ht="15.75" thickBot="1" x14ac:dyDescent="0.3">
      <c r="A26" s="56"/>
      <c r="B26" s="66"/>
      <c r="C26" s="53"/>
      <c r="D26" s="60"/>
      <c r="E26" s="178"/>
      <c r="F26" s="177"/>
      <c r="G26" s="176">
        <f t="shared" si="1"/>
        <v>101</v>
      </c>
      <c r="H26" s="115">
        <v>20</v>
      </c>
      <c r="I26" s="106">
        <f t="shared" si="2"/>
        <v>0</v>
      </c>
      <c r="J26" s="105"/>
      <c r="L26" s="1"/>
      <c r="N26" s="172"/>
    </row>
    <row r="27" spans="1:14" ht="15.75" thickBot="1" x14ac:dyDescent="0.3">
      <c r="A27" s="136"/>
      <c r="B27" s="135"/>
      <c r="C27" s="134"/>
      <c r="D27" s="61"/>
      <c r="E27" s="178"/>
      <c r="F27" s="177"/>
      <c r="G27" s="176">
        <f t="shared" si="1"/>
        <v>101</v>
      </c>
      <c r="H27" s="115">
        <v>21</v>
      </c>
      <c r="I27" s="106">
        <f t="shared" si="2"/>
        <v>0</v>
      </c>
      <c r="J27" s="105"/>
      <c r="L27" s="1"/>
    </row>
    <row r="28" spans="1:14" ht="15.75" thickBot="1" x14ac:dyDescent="0.3">
      <c r="A28" s="138"/>
      <c r="B28" s="130"/>
      <c r="C28" s="129"/>
      <c r="D28" s="61"/>
      <c r="E28" s="178"/>
      <c r="F28" s="181"/>
      <c r="G28" s="176">
        <f t="shared" si="1"/>
        <v>101</v>
      </c>
      <c r="H28" s="115">
        <v>22</v>
      </c>
      <c r="I28" s="106">
        <f t="shared" si="2"/>
        <v>0</v>
      </c>
      <c r="J28" s="105"/>
      <c r="L28" s="1"/>
    </row>
    <row r="29" spans="1:14" ht="15.75" thickBot="1" x14ac:dyDescent="0.3">
      <c r="A29" s="138"/>
      <c r="B29" s="130"/>
      <c r="C29" s="129"/>
      <c r="D29" s="61"/>
      <c r="E29" s="180"/>
      <c r="F29" s="179"/>
      <c r="G29" s="176">
        <f t="shared" si="1"/>
        <v>101</v>
      </c>
      <c r="H29" s="115">
        <v>23</v>
      </c>
      <c r="I29" s="106">
        <f t="shared" si="2"/>
        <v>0</v>
      </c>
      <c r="J29" s="105"/>
      <c r="L29" s="1"/>
    </row>
    <row r="30" spans="1:14" ht="15.75" thickBot="1" x14ac:dyDescent="0.3">
      <c r="A30" s="149"/>
      <c r="B30" s="139"/>
      <c r="C30" s="48"/>
      <c r="D30" s="92"/>
      <c r="E30" s="178"/>
      <c r="F30" s="177"/>
      <c r="G30" s="176">
        <f t="shared" si="1"/>
        <v>101</v>
      </c>
      <c r="H30" s="115">
        <v>24</v>
      </c>
      <c r="I30" s="106">
        <f t="shared" si="2"/>
        <v>0</v>
      </c>
      <c r="J30" s="105"/>
      <c r="L30" s="1"/>
    </row>
    <row r="31" spans="1:14" ht="15.75" thickBot="1" x14ac:dyDescent="0.3">
      <c r="A31" s="136"/>
      <c r="B31" s="135"/>
      <c r="C31" s="134"/>
      <c r="D31" s="61"/>
      <c r="E31" s="178"/>
      <c r="F31" s="177"/>
      <c r="G31" s="176">
        <f t="shared" si="1"/>
        <v>101</v>
      </c>
      <c r="H31" s="115">
        <v>25</v>
      </c>
      <c r="I31" s="106">
        <f t="shared" si="2"/>
        <v>0</v>
      </c>
      <c r="J31" s="105"/>
      <c r="L31" s="1"/>
    </row>
    <row r="32" spans="1:14" ht="15.75" thickBot="1" x14ac:dyDescent="0.3">
      <c r="A32" s="133"/>
      <c r="B32" s="132"/>
      <c r="C32" s="131"/>
      <c r="D32" s="118"/>
      <c r="E32" s="178"/>
      <c r="F32" s="177"/>
      <c r="G32" s="176">
        <f t="shared" si="1"/>
        <v>101</v>
      </c>
      <c r="H32" s="115">
        <v>26</v>
      </c>
      <c r="I32" s="106">
        <f t="shared" si="2"/>
        <v>0</v>
      </c>
      <c r="J32" s="105"/>
      <c r="L32" s="1"/>
    </row>
    <row r="33" spans="1:12" ht="15.75" thickBot="1" x14ac:dyDescent="0.3">
      <c r="A33" s="138"/>
      <c r="B33" s="130"/>
      <c r="C33" s="129"/>
      <c r="D33" s="61"/>
      <c r="E33" s="180"/>
      <c r="F33" s="179"/>
      <c r="G33" s="176">
        <f t="shared" si="1"/>
        <v>101</v>
      </c>
      <c r="H33" s="115">
        <v>27</v>
      </c>
      <c r="I33" s="106">
        <f t="shared" si="2"/>
        <v>0</v>
      </c>
      <c r="J33" s="105"/>
      <c r="L33" s="1"/>
    </row>
    <row r="34" spans="1:12" ht="15.75" thickBot="1" x14ac:dyDescent="0.3">
      <c r="A34" s="56"/>
      <c r="B34" s="66"/>
      <c r="C34" s="53"/>
      <c r="D34" s="93"/>
      <c r="E34" s="178"/>
      <c r="F34" s="177"/>
      <c r="G34" s="176">
        <f t="shared" si="1"/>
        <v>101</v>
      </c>
      <c r="H34" s="115">
        <v>28</v>
      </c>
      <c r="I34" s="106">
        <f t="shared" si="2"/>
        <v>0</v>
      </c>
      <c r="J34" s="105"/>
      <c r="L34" s="1"/>
    </row>
    <row r="35" spans="1:12" ht="15.75" thickBot="1" x14ac:dyDescent="0.3">
      <c r="A35" s="44"/>
      <c r="B35" s="72"/>
      <c r="C35" s="54"/>
      <c r="D35" s="61"/>
      <c r="E35" s="178"/>
      <c r="F35" s="177"/>
      <c r="G35" s="176">
        <f t="shared" si="1"/>
        <v>101</v>
      </c>
      <c r="H35" s="115">
        <v>29</v>
      </c>
      <c r="I35" s="106">
        <f t="shared" si="2"/>
        <v>0</v>
      </c>
      <c r="J35" s="105"/>
      <c r="L35" s="1"/>
    </row>
    <row r="36" spans="1:12" ht="15.75" thickBot="1" x14ac:dyDescent="0.3">
      <c r="A36" s="44"/>
      <c r="B36" s="72"/>
      <c r="C36" s="54"/>
      <c r="D36" s="61"/>
      <c r="E36" s="178"/>
      <c r="F36" s="177"/>
      <c r="G36" s="176">
        <f t="shared" si="1"/>
        <v>101</v>
      </c>
      <c r="H36" s="115">
        <v>30</v>
      </c>
      <c r="I36" s="106">
        <f t="shared" si="2"/>
        <v>0</v>
      </c>
      <c r="J36" s="105"/>
      <c r="L36" s="1"/>
    </row>
    <row r="37" spans="1:12" ht="15.75" thickBot="1" x14ac:dyDescent="0.3">
      <c r="A37" s="121"/>
      <c r="B37" s="120"/>
      <c r="C37" s="119"/>
      <c r="D37" s="118"/>
      <c r="E37" s="178"/>
      <c r="F37" s="177"/>
      <c r="G37" s="176">
        <f t="shared" si="1"/>
        <v>101</v>
      </c>
      <c r="H37" s="115">
        <v>31</v>
      </c>
      <c r="I37" s="106">
        <f t="shared" si="2"/>
        <v>0</v>
      </c>
      <c r="J37" s="105"/>
      <c r="L37" s="1"/>
    </row>
    <row r="38" spans="1:12" ht="15.75" thickBot="1" x14ac:dyDescent="0.3">
      <c r="A38" s="44"/>
      <c r="B38" s="72"/>
      <c r="C38" s="54"/>
      <c r="D38" s="118"/>
      <c r="E38" s="178"/>
      <c r="F38" s="177"/>
      <c r="G38" s="176">
        <f t="shared" si="1"/>
        <v>101</v>
      </c>
      <c r="H38" s="115">
        <v>32</v>
      </c>
      <c r="I38" s="106">
        <f t="shared" si="2"/>
        <v>0</v>
      </c>
      <c r="J38" s="105"/>
      <c r="L38" s="1"/>
    </row>
    <row r="39" spans="1:12" ht="15.75" thickBot="1" x14ac:dyDescent="0.3">
      <c r="A39" s="44"/>
      <c r="B39" s="72"/>
      <c r="C39" s="54"/>
      <c r="D39" s="93"/>
      <c r="E39" s="178"/>
      <c r="F39" s="177"/>
      <c r="G39" s="176">
        <f t="shared" si="1"/>
        <v>101</v>
      </c>
      <c r="H39" s="115">
        <v>33</v>
      </c>
      <c r="I39" s="106">
        <f t="shared" ref="I39:I56" si="3">(E39+F39)</f>
        <v>0</v>
      </c>
      <c r="J39" s="105"/>
      <c r="L39" s="1"/>
    </row>
    <row r="40" spans="1:12" ht="15.75" thickBot="1" x14ac:dyDescent="0.3">
      <c r="A40" s="44"/>
      <c r="B40" s="72"/>
      <c r="C40" s="54"/>
      <c r="D40" s="61"/>
      <c r="E40" s="178"/>
      <c r="F40" s="177"/>
      <c r="G40" s="176">
        <f t="shared" si="1"/>
        <v>101</v>
      </c>
      <c r="H40" s="115">
        <v>34</v>
      </c>
      <c r="I40" s="106">
        <f t="shared" si="3"/>
        <v>0</v>
      </c>
      <c r="J40" s="105"/>
      <c r="L40" s="1"/>
    </row>
    <row r="41" spans="1:12" ht="15.75" thickBot="1" x14ac:dyDescent="0.3">
      <c r="A41" s="44"/>
      <c r="B41" s="72"/>
      <c r="C41" s="54"/>
      <c r="D41" s="61"/>
      <c r="E41" s="178"/>
      <c r="F41" s="177"/>
      <c r="G41" s="176">
        <f t="shared" si="1"/>
        <v>101</v>
      </c>
      <c r="H41" s="115">
        <v>35</v>
      </c>
      <c r="I41" s="106">
        <f t="shared" si="3"/>
        <v>0</v>
      </c>
      <c r="J41" s="105"/>
      <c r="L41" s="1"/>
    </row>
    <row r="42" spans="1:12" ht="15.75" thickBot="1" x14ac:dyDescent="0.3">
      <c r="A42" s="44"/>
      <c r="B42" s="72"/>
      <c r="C42" s="54"/>
      <c r="D42" s="61"/>
      <c r="E42" s="178"/>
      <c r="F42" s="177"/>
      <c r="G42" s="176">
        <f t="shared" si="1"/>
        <v>101</v>
      </c>
      <c r="H42" s="115">
        <v>36</v>
      </c>
      <c r="I42" s="106">
        <f t="shared" si="3"/>
        <v>0</v>
      </c>
      <c r="J42" s="105"/>
      <c r="L42" s="1"/>
    </row>
    <row r="43" spans="1:12" ht="15.75" thickBot="1" x14ac:dyDescent="0.3">
      <c r="A43" s="121"/>
      <c r="B43" s="120"/>
      <c r="C43" s="119"/>
      <c r="D43" s="118"/>
      <c r="E43" s="178"/>
      <c r="F43" s="177"/>
      <c r="G43" s="176">
        <f t="shared" si="1"/>
        <v>101</v>
      </c>
      <c r="H43" s="115">
        <v>37</v>
      </c>
      <c r="I43" s="106">
        <f t="shared" si="3"/>
        <v>0</v>
      </c>
      <c r="J43" s="105"/>
      <c r="L43" s="1"/>
    </row>
    <row r="44" spans="1:12" ht="15.75" thickBot="1" x14ac:dyDescent="0.3">
      <c r="A44" s="44"/>
      <c r="B44" s="72"/>
      <c r="C44" s="54"/>
      <c r="D44" s="93"/>
      <c r="E44" s="178"/>
      <c r="F44" s="177"/>
      <c r="G44" s="176">
        <f t="shared" si="1"/>
        <v>101</v>
      </c>
      <c r="H44" s="115">
        <v>38</v>
      </c>
      <c r="I44" s="106">
        <f t="shared" si="3"/>
        <v>0</v>
      </c>
      <c r="J44" s="105"/>
      <c r="L44" s="1"/>
    </row>
    <row r="45" spans="1:12" ht="15.75" thickBot="1" x14ac:dyDescent="0.3">
      <c r="A45" s="121"/>
      <c r="B45" s="120"/>
      <c r="C45" s="119"/>
      <c r="D45" s="118"/>
      <c r="E45" s="178"/>
      <c r="F45" s="177"/>
      <c r="G45" s="176">
        <f t="shared" si="1"/>
        <v>101</v>
      </c>
      <c r="H45" s="115">
        <v>39</v>
      </c>
      <c r="I45" s="106">
        <f t="shared" si="3"/>
        <v>0</v>
      </c>
      <c r="J45" s="105"/>
      <c r="L45" s="1"/>
    </row>
    <row r="46" spans="1:12" ht="15.75" thickBot="1" x14ac:dyDescent="0.3">
      <c r="A46" s="124"/>
      <c r="B46" s="123"/>
      <c r="C46" s="122"/>
      <c r="D46" s="95"/>
      <c r="E46" s="178"/>
      <c r="F46" s="177"/>
      <c r="G46" s="176">
        <f t="shared" si="1"/>
        <v>101</v>
      </c>
      <c r="H46" s="115">
        <v>40</v>
      </c>
      <c r="I46" s="106">
        <f t="shared" si="3"/>
        <v>0</v>
      </c>
      <c r="J46" s="105"/>
      <c r="L46" s="1"/>
    </row>
    <row r="47" spans="1:12" ht="15.75" thickBot="1" x14ac:dyDescent="0.3">
      <c r="A47" s="121"/>
      <c r="B47" s="120"/>
      <c r="C47" s="119"/>
      <c r="D47" s="118"/>
      <c r="E47" s="178"/>
      <c r="F47" s="177"/>
      <c r="G47" s="176">
        <f t="shared" si="1"/>
        <v>101</v>
      </c>
      <c r="H47" s="115">
        <v>41</v>
      </c>
      <c r="I47" s="106">
        <f t="shared" si="3"/>
        <v>0</v>
      </c>
      <c r="J47" s="105"/>
      <c r="L47" s="1"/>
    </row>
    <row r="48" spans="1:12" ht="15.75" thickBot="1" x14ac:dyDescent="0.3">
      <c r="A48" s="44"/>
      <c r="B48" s="72"/>
      <c r="C48" s="54"/>
      <c r="D48" s="61"/>
      <c r="E48" s="178"/>
      <c r="F48" s="177"/>
      <c r="G48" s="176">
        <f t="shared" si="1"/>
        <v>101</v>
      </c>
      <c r="H48" s="115">
        <v>42</v>
      </c>
      <c r="I48" s="106">
        <f t="shared" si="3"/>
        <v>0</v>
      </c>
      <c r="J48" s="105"/>
      <c r="L48" s="1"/>
    </row>
    <row r="49" spans="1:12" ht="15.75" thickBot="1" x14ac:dyDescent="0.3">
      <c r="A49" s="44"/>
      <c r="B49" s="72"/>
      <c r="C49" s="54"/>
      <c r="D49" s="61"/>
      <c r="E49" s="178"/>
      <c r="F49" s="177"/>
      <c r="G49" s="176">
        <f t="shared" si="1"/>
        <v>101</v>
      </c>
      <c r="H49" s="115">
        <v>43</v>
      </c>
      <c r="I49" s="106">
        <f t="shared" si="3"/>
        <v>0</v>
      </c>
      <c r="J49" s="105"/>
      <c r="L49" s="1"/>
    </row>
    <row r="50" spans="1:12" ht="15.75" thickBot="1" x14ac:dyDescent="0.3">
      <c r="A50" s="121"/>
      <c r="B50" s="120"/>
      <c r="C50" s="119"/>
      <c r="D50" s="118"/>
      <c r="E50" s="178"/>
      <c r="F50" s="177"/>
      <c r="G50" s="176">
        <f t="shared" si="1"/>
        <v>101</v>
      </c>
      <c r="H50" s="115">
        <v>44</v>
      </c>
      <c r="I50" s="106">
        <f t="shared" si="3"/>
        <v>0</v>
      </c>
      <c r="J50" s="105"/>
      <c r="L50" s="1"/>
    </row>
    <row r="51" spans="1:12" ht="15.75" thickBot="1" x14ac:dyDescent="0.3">
      <c r="A51" s="44"/>
      <c r="B51" s="72"/>
      <c r="C51" s="54"/>
      <c r="D51" s="61"/>
      <c r="E51" s="178"/>
      <c r="F51" s="177"/>
      <c r="G51" s="176">
        <f t="shared" si="1"/>
        <v>101</v>
      </c>
      <c r="H51" s="115">
        <v>45</v>
      </c>
      <c r="I51" s="106">
        <f t="shared" si="3"/>
        <v>0</v>
      </c>
      <c r="J51" s="105"/>
      <c r="L51" s="1"/>
    </row>
    <row r="52" spans="1:12" ht="15.75" thickBot="1" x14ac:dyDescent="0.3">
      <c r="A52" s="121"/>
      <c r="B52" s="120"/>
      <c r="C52" s="119"/>
      <c r="D52" s="118"/>
      <c r="E52" s="178"/>
      <c r="F52" s="177"/>
      <c r="G52" s="176">
        <f t="shared" si="1"/>
        <v>101</v>
      </c>
      <c r="H52" s="115">
        <v>46</v>
      </c>
      <c r="I52" s="106">
        <f t="shared" si="3"/>
        <v>0</v>
      </c>
      <c r="J52" s="105"/>
      <c r="L52" s="1"/>
    </row>
    <row r="53" spans="1:12" ht="15.75" thickBot="1" x14ac:dyDescent="0.3">
      <c r="A53" s="44"/>
      <c r="B53" s="72"/>
      <c r="C53" s="54"/>
      <c r="D53" s="61"/>
      <c r="E53" s="178"/>
      <c r="F53" s="177"/>
      <c r="G53" s="176">
        <f t="shared" si="1"/>
        <v>101</v>
      </c>
      <c r="H53" s="115">
        <v>47</v>
      </c>
      <c r="I53" s="106">
        <f t="shared" si="3"/>
        <v>0</v>
      </c>
      <c r="J53" s="105"/>
      <c r="L53" s="1"/>
    </row>
    <row r="54" spans="1:12" ht="15.75" thickBot="1" x14ac:dyDescent="0.3">
      <c r="A54" s="124"/>
      <c r="B54" s="123"/>
      <c r="C54" s="122"/>
      <c r="D54" s="95"/>
      <c r="E54" s="178"/>
      <c r="F54" s="177"/>
      <c r="G54" s="176">
        <f t="shared" si="1"/>
        <v>101</v>
      </c>
      <c r="H54" s="115">
        <v>48</v>
      </c>
      <c r="I54" s="106">
        <f t="shared" si="3"/>
        <v>0</v>
      </c>
      <c r="J54" s="105"/>
      <c r="L54" s="1"/>
    </row>
    <row r="55" spans="1:12" ht="15.75" thickBot="1" x14ac:dyDescent="0.3">
      <c r="A55" s="121"/>
      <c r="B55" s="120"/>
      <c r="C55" s="119"/>
      <c r="D55" s="118"/>
      <c r="E55" s="178"/>
      <c r="F55" s="177"/>
      <c r="G55" s="176">
        <f t="shared" si="1"/>
        <v>101</v>
      </c>
      <c r="H55" s="115">
        <v>49</v>
      </c>
      <c r="I55" s="106">
        <f t="shared" si="3"/>
        <v>0</v>
      </c>
      <c r="J55" s="105"/>
      <c r="L55" s="1"/>
    </row>
    <row r="56" spans="1:12" ht="15.75" thickBot="1" x14ac:dyDescent="0.3">
      <c r="A56" s="44"/>
      <c r="B56" s="72"/>
      <c r="C56" s="54"/>
      <c r="D56" s="61"/>
      <c r="E56" s="178"/>
      <c r="F56" s="177"/>
      <c r="G56" s="176">
        <f t="shared" si="1"/>
        <v>101</v>
      </c>
      <c r="H56" s="115">
        <v>50</v>
      </c>
      <c r="I56" s="106">
        <f t="shared" si="3"/>
        <v>0</v>
      </c>
      <c r="J56" s="105"/>
      <c r="L56" s="1"/>
    </row>
    <row r="57" spans="1:12" ht="15.75" thickBot="1" x14ac:dyDescent="0.3">
      <c r="A57" s="114"/>
      <c r="B57" s="113"/>
      <c r="C57" s="112"/>
      <c r="D57" s="111"/>
      <c r="E57" s="175"/>
      <c r="F57" s="174"/>
      <c r="G57" s="173"/>
      <c r="H57" s="107"/>
      <c r="I57" s="106"/>
      <c r="J57" s="105"/>
      <c r="L57" s="1"/>
    </row>
    <row r="58" spans="1:12" ht="15.75" thickTop="1" x14ac:dyDescent="0.25">
      <c r="H58" s="104"/>
    </row>
    <row r="60" spans="1:12" x14ac:dyDescent="0.25">
      <c r="K60" s="172"/>
    </row>
  </sheetData>
  <sortState ref="A7:I18">
    <sortCondition descending="1" ref="G7:G18"/>
  </sortState>
  <mergeCells count="2">
    <mergeCell ref="F2:H2"/>
    <mergeCell ref="A1:H1"/>
  </mergeCells>
  <conditionalFormatting sqref="E7:F10 E14:F18 E20:F57">
    <cfRule type="cellIs" dxfId="36" priority="32" operator="equal">
      <formula>100</formula>
    </cfRule>
  </conditionalFormatting>
  <conditionalFormatting sqref="E7:F10 E14:F18 E20:F56">
    <cfRule type="cellIs" dxfId="35" priority="31" operator="equal">
      <formula>100</formula>
    </cfRule>
  </conditionalFormatting>
  <conditionalFormatting sqref="E26:F28">
    <cfRule type="cellIs" dxfId="34" priority="30" operator="equal">
      <formula>100</formula>
    </cfRule>
  </conditionalFormatting>
  <conditionalFormatting sqref="E26:F28">
    <cfRule type="cellIs" dxfId="33" priority="29" operator="equal">
      <formula>100</formula>
    </cfRule>
  </conditionalFormatting>
  <conditionalFormatting sqref="E14:F18">
    <cfRule type="cellIs" dxfId="32" priority="28" operator="equal">
      <formula>100</formula>
    </cfRule>
  </conditionalFormatting>
  <conditionalFormatting sqref="E14:F18">
    <cfRule type="cellIs" dxfId="31" priority="27" operator="equal">
      <formula>100</formula>
    </cfRule>
  </conditionalFormatting>
  <conditionalFormatting sqref="E10:F10">
    <cfRule type="cellIs" dxfId="30" priority="26" operator="equal">
      <formula>100</formula>
    </cfRule>
  </conditionalFormatting>
  <conditionalFormatting sqref="E10:F10">
    <cfRule type="cellIs" dxfId="29" priority="25" operator="equal">
      <formula>100</formula>
    </cfRule>
  </conditionalFormatting>
  <conditionalFormatting sqref="E11:F11">
    <cfRule type="cellIs" dxfId="28" priority="24" operator="equal">
      <formula>100</formula>
    </cfRule>
  </conditionalFormatting>
  <conditionalFormatting sqref="E11:F11">
    <cfRule type="cellIs" dxfId="27" priority="23" operator="equal">
      <formula>100</formula>
    </cfRule>
  </conditionalFormatting>
  <conditionalFormatting sqref="E15:F15">
    <cfRule type="cellIs" dxfId="26" priority="20" operator="equal">
      <formula>100</formula>
    </cfRule>
  </conditionalFormatting>
  <conditionalFormatting sqref="E15:F15">
    <cfRule type="cellIs" dxfId="25" priority="19" operator="equal">
      <formula>100</formula>
    </cfRule>
  </conditionalFormatting>
  <conditionalFormatting sqref="E8:F8">
    <cfRule type="cellIs" dxfId="24" priority="18" operator="equal">
      <formula>100</formula>
    </cfRule>
  </conditionalFormatting>
  <conditionalFormatting sqref="E8:F8">
    <cfRule type="cellIs" dxfId="23" priority="17" operator="equal">
      <formula>100</formula>
    </cfRule>
  </conditionalFormatting>
  <conditionalFormatting sqref="E9:F9">
    <cfRule type="cellIs" dxfId="22" priority="16" operator="equal">
      <formula>100</formula>
    </cfRule>
  </conditionalFormatting>
  <conditionalFormatting sqref="E9:F9">
    <cfRule type="cellIs" dxfId="21" priority="15" operator="equal">
      <formula>100</formula>
    </cfRule>
  </conditionalFormatting>
  <conditionalFormatting sqref="E11:F11">
    <cfRule type="cellIs" dxfId="20" priority="14" operator="equal">
      <formula>100</formula>
    </cfRule>
  </conditionalFormatting>
  <conditionalFormatting sqref="E11:F11">
    <cfRule type="cellIs" dxfId="19" priority="13" operator="equal">
      <formula>100</formula>
    </cfRule>
  </conditionalFormatting>
  <conditionalFormatting sqref="E19:F19">
    <cfRule type="cellIs" dxfId="18" priority="10" operator="equal">
      <formula>100</formula>
    </cfRule>
  </conditionalFormatting>
  <conditionalFormatting sqref="E19:F19">
    <cfRule type="cellIs" dxfId="17" priority="9" operator="equal">
      <formula>100</formula>
    </cfRule>
  </conditionalFormatting>
  <conditionalFormatting sqref="E19:F19">
    <cfRule type="cellIs" dxfId="16" priority="8" operator="equal">
      <formula>100</formula>
    </cfRule>
  </conditionalFormatting>
  <conditionalFormatting sqref="E19:F19">
    <cfRule type="cellIs" dxfId="15" priority="7" operator="equal">
      <formula>100</formula>
    </cfRule>
  </conditionalFormatting>
  <conditionalFormatting sqref="E13:F13">
    <cfRule type="cellIs" dxfId="14" priority="6" operator="equal">
      <formula>100</formula>
    </cfRule>
  </conditionalFormatting>
  <conditionalFormatting sqref="E13:F13">
    <cfRule type="cellIs" dxfId="13" priority="5" operator="equal">
      <formula>100</formula>
    </cfRule>
  </conditionalFormatting>
  <conditionalFormatting sqref="E12:F12">
    <cfRule type="cellIs" dxfId="12" priority="4" operator="equal">
      <formula>100</formula>
    </cfRule>
  </conditionalFormatting>
  <conditionalFormatting sqref="E12:F12">
    <cfRule type="cellIs" dxfId="11" priority="3" operator="equal">
      <formula>100</formula>
    </cfRule>
  </conditionalFormatting>
  <conditionalFormatting sqref="E12:F12">
    <cfRule type="cellIs" dxfId="10" priority="2" operator="equal">
      <formula>100</formula>
    </cfRule>
  </conditionalFormatting>
  <conditionalFormatting sqref="E12:F12">
    <cfRule type="cellIs" dxfId="9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57"/>
  <sheetViews>
    <sheetView zoomScale="130" zoomScaleNormal="130" workbookViewId="0">
      <selection activeCell="L8" sqref="L8"/>
    </sheetView>
  </sheetViews>
  <sheetFormatPr defaultRowHeight="15" x14ac:dyDescent="0.25"/>
  <cols>
    <col min="1" max="1" width="13.5703125" customWidth="1"/>
    <col min="2" max="2" width="12.140625" customWidth="1"/>
    <col min="4" max="4" width="28.5703125" customWidth="1"/>
    <col min="13" max="13" width="9.140625" style="186"/>
  </cols>
  <sheetData>
    <row r="1" spans="1:14" ht="23.25" x14ac:dyDescent="0.35">
      <c r="A1" s="712" t="s">
        <v>80</v>
      </c>
      <c r="B1" s="712"/>
      <c r="C1" s="712"/>
      <c r="D1" s="712"/>
      <c r="E1" s="712"/>
      <c r="F1" s="712"/>
      <c r="G1" s="712"/>
      <c r="H1" s="712"/>
      <c r="I1" s="712"/>
      <c r="J1" s="106"/>
      <c r="K1" s="105"/>
      <c r="L1" s="105"/>
      <c r="N1" s="1"/>
    </row>
    <row r="2" spans="1:14" ht="15.75" x14ac:dyDescent="0.25">
      <c r="A2" s="171" t="s">
        <v>24</v>
      </c>
      <c r="F2" s="714" t="s">
        <v>78</v>
      </c>
      <c r="G2" s="714"/>
      <c r="H2" s="714"/>
      <c r="I2" s="714"/>
      <c r="J2" s="106"/>
      <c r="K2" s="105"/>
      <c r="L2" s="105"/>
      <c r="N2" s="1"/>
    </row>
    <row r="3" spans="1:14" ht="15.75" x14ac:dyDescent="0.25">
      <c r="A3" s="170"/>
      <c r="B3" s="169"/>
      <c r="C3" s="169"/>
      <c r="D3" s="169"/>
      <c r="E3" s="169"/>
      <c r="F3" s="169"/>
      <c r="G3" s="169"/>
      <c r="H3" s="169"/>
      <c r="I3" s="169"/>
      <c r="J3" s="106"/>
      <c r="K3" s="105"/>
      <c r="L3" s="105"/>
      <c r="N3" s="1"/>
    </row>
    <row r="4" spans="1:14" ht="15.75" x14ac:dyDescent="0.25">
      <c r="A4" s="713" t="s">
        <v>48</v>
      </c>
      <c r="B4" s="713"/>
      <c r="C4" s="713"/>
      <c r="D4" s="713"/>
      <c r="E4" s="713"/>
      <c r="F4" s="713"/>
      <c r="G4" s="713"/>
      <c r="H4" s="713"/>
      <c r="I4" s="713"/>
      <c r="J4" s="106"/>
      <c r="K4" s="105"/>
      <c r="L4" s="105"/>
      <c r="N4" s="1"/>
    </row>
    <row r="5" spans="1:14" ht="15.75" thickBot="1" x14ac:dyDescent="0.3">
      <c r="A5" s="167"/>
      <c r="B5" s="166"/>
      <c r="C5" s="166"/>
      <c r="D5" s="166"/>
      <c r="E5" s="166"/>
      <c r="F5" s="166"/>
      <c r="G5" s="166"/>
      <c r="H5" s="166"/>
      <c r="I5" s="166"/>
      <c r="J5" s="106"/>
      <c r="K5" s="105"/>
      <c r="L5" s="105"/>
      <c r="N5" s="1"/>
    </row>
    <row r="6" spans="1:14" ht="24.75" thickTop="1" thickBot="1" x14ac:dyDescent="0.3">
      <c r="A6" s="165" t="s">
        <v>1</v>
      </c>
      <c r="B6" s="164" t="s">
        <v>2</v>
      </c>
      <c r="C6" s="163" t="s">
        <v>3</v>
      </c>
      <c r="D6" s="162" t="s">
        <v>4</v>
      </c>
      <c r="E6" s="161" t="s">
        <v>15</v>
      </c>
      <c r="F6" s="160" t="s">
        <v>16</v>
      </c>
      <c r="G6" s="160" t="s">
        <v>17</v>
      </c>
      <c r="H6" s="159" t="s">
        <v>45</v>
      </c>
      <c r="I6" s="158" t="s">
        <v>7</v>
      </c>
      <c r="J6" s="195" t="s">
        <v>32</v>
      </c>
      <c r="K6" s="105"/>
      <c r="L6" s="105"/>
      <c r="N6" s="1"/>
    </row>
    <row r="7" spans="1:14" ht="15.75" thickBot="1" x14ac:dyDescent="0.3">
      <c r="A7" s="100" t="s">
        <v>40</v>
      </c>
      <c r="B7" s="154" t="s">
        <v>39</v>
      </c>
      <c r="C7" s="153">
        <v>1997</v>
      </c>
      <c r="D7" s="700" t="s">
        <v>34</v>
      </c>
      <c r="E7" s="194">
        <v>0</v>
      </c>
      <c r="F7" s="193">
        <v>6.7</v>
      </c>
      <c r="G7" s="193">
        <v>6.9</v>
      </c>
      <c r="H7" s="108">
        <f t="shared" ref="H7:H18" si="0">IF(MAX(E7:G7)&lt;3.8,0,(MAX(E7:G7)-3.75)*20)</f>
        <v>63.000000000000007</v>
      </c>
      <c r="I7" s="115">
        <v>1</v>
      </c>
      <c r="J7" s="106">
        <f t="shared" ref="J7:J16" si="1">(E7+F7+G7)</f>
        <v>13.600000000000001</v>
      </c>
      <c r="K7" s="105"/>
      <c r="L7" s="105"/>
      <c r="N7" s="1"/>
    </row>
    <row r="8" spans="1:14" ht="15.75" thickBot="1" x14ac:dyDescent="0.3">
      <c r="A8" s="56" t="s">
        <v>116</v>
      </c>
      <c r="B8" s="66" t="s">
        <v>117</v>
      </c>
      <c r="C8" s="53">
        <v>1999</v>
      </c>
      <c r="D8" s="646" t="s">
        <v>111</v>
      </c>
      <c r="E8" s="178">
        <v>6.2</v>
      </c>
      <c r="F8" s="177">
        <v>6.8</v>
      </c>
      <c r="G8" s="177">
        <v>6.7</v>
      </c>
      <c r="H8" s="108">
        <f t="shared" si="0"/>
        <v>61</v>
      </c>
      <c r="I8" s="115">
        <v>2</v>
      </c>
      <c r="J8" s="106">
        <f t="shared" si="1"/>
        <v>19.7</v>
      </c>
      <c r="K8" s="105"/>
      <c r="L8" s="105"/>
      <c r="N8" s="1"/>
    </row>
    <row r="9" spans="1:14" ht="15.75" thickBot="1" x14ac:dyDescent="0.3">
      <c r="A9" s="56" t="s">
        <v>110</v>
      </c>
      <c r="B9" s="66" t="s">
        <v>44</v>
      </c>
      <c r="C9" s="53">
        <v>1996</v>
      </c>
      <c r="D9" s="646" t="s">
        <v>111</v>
      </c>
      <c r="E9" s="178">
        <v>6.2</v>
      </c>
      <c r="F9" s="177">
        <v>6.6</v>
      </c>
      <c r="G9" s="177">
        <v>6.7</v>
      </c>
      <c r="H9" s="108">
        <f t="shared" si="0"/>
        <v>59</v>
      </c>
      <c r="I9" s="115">
        <v>3</v>
      </c>
      <c r="J9" s="106">
        <f t="shared" si="1"/>
        <v>19.5</v>
      </c>
      <c r="K9" s="105"/>
      <c r="L9" s="105"/>
      <c r="N9" s="1"/>
    </row>
    <row r="10" spans="1:14" ht="15.75" thickBot="1" x14ac:dyDescent="0.3">
      <c r="A10" s="56" t="s">
        <v>42</v>
      </c>
      <c r="B10" s="66" t="s">
        <v>41</v>
      </c>
      <c r="C10" s="53">
        <v>1996</v>
      </c>
      <c r="D10" s="659" t="s">
        <v>34</v>
      </c>
      <c r="E10" s="178">
        <v>6.5</v>
      </c>
      <c r="F10" s="177">
        <v>6.6</v>
      </c>
      <c r="G10" s="177">
        <v>6.6</v>
      </c>
      <c r="H10" s="108">
        <f t="shared" si="0"/>
        <v>56.999999999999993</v>
      </c>
      <c r="I10" s="115">
        <v>5</v>
      </c>
      <c r="J10" s="106">
        <f t="shared" si="1"/>
        <v>19.7</v>
      </c>
      <c r="K10" s="105"/>
      <c r="L10" s="105"/>
      <c r="N10" s="1"/>
    </row>
    <row r="11" spans="1:14" ht="15.75" thickBot="1" x14ac:dyDescent="0.3">
      <c r="A11" s="44" t="s">
        <v>114</v>
      </c>
      <c r="B11" s="72" t="s">
        <v>115</v>
      </c>
      <c r="C11" s="54">
        <v>1998</v>
      </c>
      <c r="D11" s="692" t="s">
        <v>111</v>
      </c>
      <c r="E11" s="178">
        <v>6.6</v>
      </c>
      <c r="F11" s="177">
        <v>6.6</v>
      </c>
      <c r="G11" s="177">
        <v>6.4</v>
      </c>
      <c r="H11" s="108">
        <f t="shared" si="0"/>
        <v>56.999999999999993</v>
      </c>
      <c r="I11" s="115">
        <v>4</v>
      </c>
      <c r="J11" s="106">
        <f t="shared" si="1"/>
        <v>19.600000000000001</v>
      </c>
      <c r="K11" s="105"/>
      <c r="L11" s="105"/>
      <c r="N11" s="1"/>
    </row>
    <row r="12" spans="1:14" ht="15.75" thickBot="1" x14ac:dyDescent="0.3">
      <c r="A12" s="56" t="s">
        <v>125</v>
      </c>
      <c r="B12" s="66" t="s">
        <v>38</v>
      </c>
      <c r="C12" s="53">
        <v>1997</v>
      </c>
      <c r="D12" s="658" t="s">
        <v>34</v>
      </c>
      <c r="E12" s="178">
        <v>6.3</v>
      </c>
      <c r="F12" s="177">
        <v>6.6</v>
      </c>
      <c r="G12" s="177">
        <v>6.6</v>
      </c>
      <c r="H12" s="108">
        <f t="shared" si="0"/>
        <v>56.999999999999993</v>
      </c>
      <c r="I12" s="115">
        <v>6</v>
      </c>
      <c r="J12" s="106">
        <f t="shared" si="1"/>
        <v>19.5</v>
      </c>
      <c r="K12" s="105"/>
      <c r="L12" s="105"/>
      <c r="N12" s="1"/>
    </row>
    <row r="13" spans="1:14" ht="15.75" thickBot="1" x14ac:dyDescent="0.3">
      <c r="A13" s="56" t="s">
        <v>37</v>
      </c>
      <c r="B13" s="66" t="s">
        <v>36</v>
      </c>
      <c r="C13" s="53">
        <v>1995</v>
      </c>
      <c r="D13" s="658" t="s">
        <v>34</v>
      </c>
      <c r="E13" s="178">
        <v>0</v>
      </c>
      <c r="F13" s="177">
        <v>0</v>
      </c>
      <c r="G13" s="177">
        <v>6.2</v>
      </c>
      <c r="H13" s="108">
        <f t="shared" si="0"/>
        <v>49</v>
      </c>
      <c r="I13" s="115">
        <v>7</v>
      </c>
      <c r="J13" s="106">
        <f t="shared" si="1"/>
        <v>6.2</v>
      </c>
      <c r="K13" s="105"/>
      <c r="L13" s="105"/>
      <c r="N13" s="1"/>
    </row>
    <row r="14" spans="1:14" ht="15.75" thickBot="1" x14ac:dyDescent="0.3">
      <c r="A14" s="133" t="s">
        <v>118</v>
      </c>
      <c r="B14" s="126" t="s">
        <v>119</v>
      </c>
      <c r="C14" s="125">
        <v>1997</v>
      </c>
      <c r="D14" s="657" t="s">
        <v>120</v>
      </c>
      <c r="E14" s="178">
        <v>0</v>
      </c>
      <c r="F14" s="177">
        <v>5.5</v>
      </c>
      <c r="G14" s="177">
        <v>5.8</v>
      </c>
      <c r="H14" s="108">
        <f t="shared" si="0"/>
        <v>41</v>
      </c>
      <c r="I14" s="115">
        <v>8</v>
      </c>
      <c r="J14" s="106">
        <f t="shared" si="1"/>
        <v>11.3</v>
      </c>
      <c r="K14" s="105"/>
      <c r="L14" s="105"/>
      <c r="N14" s="1"/>
    </row>
    <row r="15" spans="1:14" ht="15.75" thickBot="1" x14ac:dyDescent="0.3">
      <c r="A15" s="44" t="s">
        <v>112</v>
      </c>
      <c r="B15" s="72" t="s">
        <v>113</v>
      </c>
      <c r="C15" s="134">
        <v>1998</v>
      </c>
      <c r="D15" s="692" t="s">
        <v>111</v>
      </c>
      <c r="E15" s="178">
        <v>5.6</v>
      </c>
      <c r="F15" s="177">
        <v>0</v>
      </c>
      <c r="G15" s="177">
        <v>5.4</v>
      </c>
      <c r="H15" s="108">
        <f t="shared" si="0"/>
        <v>36.999999999999993</v>
      </c>
      <c r="I15" s="115">
        <v>9</v>
      </c>
      <c r="J15" s="106">
        <f t="shared" si="1"/>
        <v>11</v>
      </c>
      <c r="K15" s="105"/>
      <c r="L15" s="105"/>
      <c r="N15" s="1"/>
    </row>
    <row r="16" spans="1:14" ht="15.75" thickBot="1" x14ac:dyDescent="0.3">
      <c r="A16" s="56" t="s">
        <v>124</v>
      </c>
      <c r="B16" s="135" t="s">
        <v>43</v>
      </c>
      <c r="C16" s="129">
        <v>1998</v>
      </c>
      <c r="D16" s="657" t="s">
        <v>120</v>
      </c>
      <c r="E16" s="178">
        <v>5.2</v>
      </c>
      <c r="F16" s="177">
        <v>5.3</v>
      </c>
      <c r="G16" s="177">
        <v>0</v>
      </c>
      <c r="H16" s="108">
        <f t="shared" si="0"/>
        <v>30.999999999999996</v>
      </c>
      <c r="I16" s="115">
        <v>10</v>
      </c>
      <c r="J16" s="106">
        <f t="shared" si="1"/>
        <v>10.5</v>
      </c>
      <c r="K16" s="105"/>
      <c r="L16" s="105"/>
      <c r="N16" s="1"/>
    </row>
    <row r="17" spans="1:14" ht="15.75" thickBot="1" x14ac:dyDescent="0.3">
      <c r="A17" s="56"/>
      <c r="B17" s="130"/>
      <c r="C17" s="129"/>
      <c r="D17" s="657"/>
      <c r="E17" s="178"/>
      <c r="F17" s="177"/>
      <c r="G17" s="177"/>
      <c r="H17" s="108">
        <f t="shared" si="0"/>
        <v>0</v>
      </c>
      <c r="I17" s="115"/>
      <c r="J17" s="106">
        <f t="shared" ref="J17:J38" si="2">(E17+F17+G17)</f>
        <v>0</v>
      </c>
      <c r="K17" s="105"/>
      <c r="L17" s="105"/>
      <c r="N17" s="1"/>
    </row>
    <row r="18" spans="1:14" ht="15.75" thickBot="1" x14ac:dyDescent="0.3">
      <c r="A18" s="56"/>
      <c r="B18" s="66"/>
      <c r="C18" s="53"/>
      <c r="D18" s="657"/>
      <c r="E18" s="178"/>
      <c r="F18" s="177"/>
      <c r="G18" s="177"/>
      <c r="H18" s="108">
        <f t="shared" si="0"/>
        <v>0</v>
      </c>
      <c r="I18" s="115"/>
      <c r="J18" s="106">
        <f t="shared" si="2"/>
        <v>0</v>
      </c>
      <c r="K18" s="105"/>
      <c r="L18" s="105"/>
      <c r="N18" s="1"/>
    </row>
    <row r="19" spans="1:14" ht="15.75" thickBot="1" x14ac:dyDescent="0.3">
      <c r="A19" s="121"/>
      <c r="B19" s="120"/>
      <c r="C19" s="119"/>
      <c r="D19" s="141"/>
      <c r="E19" s="178"/>
      <c r="F19" s="177"/>
      <c r="G19" s="177"/>
      <c r="H19" s="108">
        <f t="shared" ref="H19:H38" si="3">IF(MAX(E19:G19)&lt;3.8,0,(MAX(E19:G19)-3.75)*20)</f>
        <v>0</v>
      </c>
      <c r="I19" s="115">
        <v>13</v>
      </c>
      <c r="J19" s="106">
        <f t="shared" si="2"/>
        <v>0</v>
      </c>
      <c r="K19" s="105"/>
      <c r="L19" s="105"/>
      <c r="N19" s="1"/>
    </row>
    <row r="20" spans="1:14" ht="15.75" thickBot="1" x14ac:dyDescent="0.3">
      <c r="A20" s="56"/>
      <c r="B20" s="66"/>
      <c r="C20" s="53"/>
      <c r="D20" s="141"/>
      <c r="E20" s="178"/>
      <c r="F20" s="177"/>
      <c r="G20" s="177"/>
      <c r="H20" s="108">
        <f t="shared" si="3"/>
        <v>0</v>
      </c>
      <c r="I20" s="115">
        <v>14</v>
      </c>
      <c r="J20" s="106">
        <f t="shared" si="2"/>
        <v>0</v>
      </c>
      <c r="K20" s="105"/>
      <c r="L20" s="105"/>
      <c r="N20" s="1"/>
    </row>
    <row r="21" spans="1:14" ht="15.75" thickBot="1" x14ac:dyDescent="0.3">
      <c r="A21" s="56"/>
      <c r="B21" s="66"/>
      <c r="C21" s="53"/>
      <c r="D21" s="141"/>
      <c r="E21" s="178"/>
      <c r="F21" s="177"/>
      <c r="G21" s="177"/>
      <c r="H21" s="108">
        <f t="shared" si="3"/>
        <v>0</v>
      </c>
      <c r="I21" s="115">
        <v>15</v>
      </c>
      <c r="J21" s="106">
        <f t="shared" si="2"/>
        <v>0</v>
      </c>
      <c r="K21" s="105"/>
      <c r="L21" s="105"/>
      <c r="N21" s="1"/>
    </row>
    <row r="22" spans="1:14" ht="15.75" thickBot="1" x14ac:dyDescent="0.3">
      <c r="A22" s="56"/>
      <c r="B22" s="66"/>
      <c r="C22" s="53"/>
      <c r="D22" s="182"/>
      <c r="E22" s="178"/>
      <c r="F22" s="177"/>
      <c r="G22" s="177"/>
      <c r="H22" s="108">
        <f t="shared" si="3"/>
        <v>0</v>
      </c>
      <c r="I22" s="115">
        <v>16</v>
      </c>
      <c r="J22" s="106">
        <f t="shared" si="2"/>
        <v>0</v>
      </c>
      <c r="K22" s="105"/>
      <c r="L22" s="105"/>
      <c r="N22" s="1"/>
    </row>
    <row r="23" spans="1:14" ht="15.75" thickBot="1" x14ac:dyDescent="0.3">
      <c r="A23" s="44"/>
      <c r="B23" s="72"/>
      <c r="C23" s="54"/>
      <c r="D23" s="118"/>
      <c r="E23" s="178"/>
      <c r="F23" s="177"/>
      <c r="G23" s="177"/>
      <c r="H23" s="108">
        <f t="shared" si="3"/>
        <v>0</v>
      </c>
      <c r="I23" s="115">
        <v>17</v>
      </c>
      <c r="J23" s="106">
        <f t="shared" si="2"/>
        <v>0</v>
      </c>
      <c r="K23" s="105"/>
      <c r="L23" s="105"/>
      <c r="N23" s="1"/>
    </row>
    <row r="24" spans="1:14" ht="15.75" thickBot="1" x14ac:dyDescent="0.3">
      <c r="A24" s="44"/>
      <c r="B24" s="66"/>
      <c r="C24" s="53"/>
      <c r="D24" s="65"/>
      <c r="E24" s="178"/>
      <c r="F24" s="177"/>
      <c r="G24" s="177"/>
      <c r="H24" s="108">
        <f t="shared" si="3"/>
        <v>0</v>
      </c>
      <c r="I24" s="115">
        <v>18</v>
      </c>
      <c r="J24" s="106">
        <f t="shared" si="2"/>
        <v>0</v>
      </c>
      <c r="K24" s="105"/>
      <c r="L24" s="105"/>
      <c r="N24" s="1"/>
    </row>
    <row r="25" spans="1:14" ht="15.75" thickBot="1" x14ac:dyDescent="0.3">
      <c r="A25" s="56"/>
      <c r="B25" s="66"/>
      <c r="C25" s="53"/>
      <c r="D25" s="145"/>
      <c r="E25" s="178"/>
      <c r="F25" s="177"/>
      <c r="G25" s="177"/>
      <c r="H25" s="108">
        <f t="shared" si="3"/>
        <v>0</v>
      </c>
      <c r="I25" s="115">
        <v>19</v>
      </c>
      <c r="J25" s="106">
        <f t="shared" si="2"/>
        <v>0</v>
      </c>
      <c r="K25" s="105"/>
      <c r="L25" s="105"/>
      <c r="N25" s="1"/>
    </row>
    <row r="26" spans="1:14" ht="15.75" thickBot="1" x14ac:dyDescent="0.3">
      <c r="A26" s="133"/>
      <c r="B26" s="126"/>
      <c r="C26" s="125"/>
      <c r="D26" s="145"/>
      <c r="E26" s="178"/>
      <c r="F26" s="177"/>
      <c r="G26" s="177"/>
      <c r="H26" s="108">
        <f t="shared" si="3"/>
        <v>0</v>
      </c>
      <c r="I26" s="115">
        <v>20</v>
      </c>
      <c r="J26" s="106">
        <f t="shared" si="2"/>
        <v>0</v>
      </c>
      <c r="K26" s="105"/>
      <c r="L26" s="105"/>
      <c r="N26" s="1"/>
    </row>
    <row r="27" spans="1:14" ht="15.75" thickBot="1" x14ac:dyDescent="0.3">
      <c r="A27" s="136"/>
      <c r="B27" s="135"/>
      <c r="C27" s="134"/>
      <c r="D27" s="118"/>
      <c r="E27" s="178"/>
      <c r="F27" s="177"/>
      <c r="G27" s="177"/>
      <c r="H27" s="108">
        <f t="shared" si="3"/>
        <v>0</v>
      </c>
      <c r="I27" s="115">
        <v>21</v>
      </c>
      <c r="J27" s="106">
        <f t="shared" si="2"/>
        <v>0</v>
      </c>
      <c r="K27" s="105"/>
      <c r="L27" s="105"/>
      <c r="N27" s="1"/>
    </row>
    <row r="28" spans="1:14" ht="15.75" thickBot="1" x14ac:dyDescent="0.3">
      <c r="A28" s="137"/>
      <c r="B28" s="132"/>
      <c r="C28" s="131"/>
      <c r="D28" s="118"/>
      <c r="E28" s="178"/>
      <c r="F28" s="177"/>
      <c r="G28" s="177"/>
      <c r="H28" s="108">
        <f t="shared" si="3"/>
        <v>0</v>
      </c>
      <c r="I28" s="115">
        <v>22</v>
      </c>
      <c r="J28" s="106">
        <f t="shared" si="2"/>
        <v>0</v>
      </c>
      <c r="K28" s="105"/>
      <c r="L28" s="105"/>
      <c r="N28" s="1"/>
    </row>
    <row r="29" spans="1:14" ht="15.75" thickBot="1" x14ac:dyDescent="0.3">
      <c r="A29" s="137"/>
      <c r="B29" s="132"/>
      <c r="C29" s="131"/>
      <c r="D29" s="118"/>
      <c r="E29" s="178"/>
      <c r="F29" s="177"/>
      <c r="G29" s="177"/>
      <c r="H29" s="108">
        <f t="shared" si="3"/>
        <v>0</v>
      </c>
      <c r="I29" s="115">
        <v>23</v>
      </c>
      <c r="J29" s="106">
        <f t="shared" si="2"/>
        <v>0</v>
      </c>
      <c r="K29" s="105"/>
      <c r="L29" s="105"/>
      <c r="N29" s="1"/>
    </row>
    <row r="30" spans="1:14" ht="15.75" thickBot="1" x14ac:dyDescent="0.3">
      <c r="A30" s="56"/>
      <c r="B30" s="66"/>
      <c r="C30" s="53"/>
      <c r="D30" s="145"/>
      <c r="E30" s="178"/>
      <c r="F30" s="177"/>
      <c r="G30" s="177"/>
      <c r="H30" s="108">
        <f t="shared" si="3"/>
        <v>0</v>
      </c>
      <c r="I30" s="115">
        <v>24</v>
      </c>
      <c r="J30" s="106">
        <f t="shared" si="2"/>
        <v>0</v>
      </c>
      <c r="K30" s="105"/>
      <c r="L30" s="105"/>
      <c r="N30" s="1"/>
    </row>
    <row r="31" spans="1:14" ht="15.75" thickBot="1" x14ac:dyDescent="0.3">
      <c r="A31" s="192"/>
      <c r="B31" s="191"/>
      <c r="C31" s="190"/>
      <c r="D31" s="95"/>
      <c r="E31" s="178"/>
      <c r="F31" s="177"/>
      <c r="G31" s="177"/>
      <c r="H31" s="108">
        <f t="shared" si="3"/>
        <v>0</v>
      </c>
      <c r="I31" s="115">
        <v>25</v>
      </c>
      <c r="J31" s="106">
        <f t="shared" si="2"/>
        <v>0</v>
      </c>
      <c r="K31" s="105"/>
      <c r="L31" s="105"/>
      <c r="N31" s="1"/>
    </row>
    <row r="32" spans="1:14" ht="15.75" thickBot="1" x14ac:dyDescent="0.3">
      <c r="A32" s="56"/>
      <c r="B32" s="130"/>
      <c r="C32" s="129"/>
      <c r="D32" s="118"/>
      <c r="E32" s="178"/>
      <c r="F32" s="177"/>
      <c r="G32" s="177"/>
      <c r="H32" s="108">
        <f t="shared" si="3"/>
        <v>0</v>
      </c>
      <c r="I32" s="115">
        <v>26</v>
      </c>
      <c r="J32" s="106">
        <f t="shared" si="2"/>
        <v>0</v>
      </c>
      <c r="K32" s="105"/>
      <c r="L32" s="105"/>
      <c r="N32" s="1"/>
    </row>
    <row r="33" spans="1:14" ht="15.75" thickBot="1" x14ac:dyDescent="0.3">
      <c r="A33" s="56"/>
      <c r="B33" s="66"/>
      <c r="C33" s="53"/>
      <c r="D33" s="61"/>
      <c r="E33" s="180"/>
      <c r="F33" s="179"/>
      <c r="G33" s="179"/>
      <c r="H33" s="108">
        <f t="shared" si="3"/>
        <v>0</v>
      </c>
      <c r="I33" s="115">
        <v>27</v>
      </c>
      <c r="J33" s="106">
        <f t="shared" si="2"/>
        <v>0</v>
      </c>
      <c r="K33" s="105"/>
      <c r="L33" s="105"/>
      <c r="N33" s="1"/>
    </row>
    <row r="34" spans="1:14" ht="15.75" thickBot="1" x14ac:dyDescent="0.3">
      <c r="A34" s="44"/>
      <c r="B34" s="72"/>
      <c r="C34" s="54"/>
      <c r="D34" s="118"/>
      <c r="E34" s="178"/>
      <c r="F34" s="177"/>
      <c r="G34" s="177"/>
      <c r="H34" s="108">
        <f t="shared" si="3"/>
        <v>0</v>
      </c>
      <c r="I34" s="115">
        <v>28</v>
      </c>
      <c r="J34" s="106">
        <f t="shared" si="2"/>
        <v>0</v>
      </c>
      <c r="K34" s="105"/>
      <c r="L34" s="105"/>
      <c r="N34" s="1"/>
    </row>
    <row r="35" spans="1:14" ht="15.75" thickBot="1" x14ac:dyDescent="0.3">
      <c r="A35" s="121"/>
      <c r="B35" s="120"/>
      <c r="C35" s="119"/>
      <c r="D35" s="118"/>
      <c r="E35" s="178"/>
      <c r="F35" s="177"/>
      <c r="G35" s="177"/>
      <c r="H35" s="108">
        <f t="shared" si="3"/>
        <v>0</v>
      </c>
      <c r="I35" s="115">
        <v>29</v>
      </c>
      <c r="J35" s="106">
        <f t="shared" si="2"/>
        <v>0</v>
      </c>
      <c r="K35" s="105"/>
      <c r="L35" s="105"/>
      <c r="N35" s="1"/>
    </row>
    <row r="36" spans="1:14" ht="15.75" thickBot="1" x14ac:dyDescent="0.3">
      <c r="A36" s="121"/>
      <c r="B36" s="120"/>
      <c r="C36" s="119"/>
      <c r="D36" s="118"/>
      <c r="E36" s="178"/>
      <c r="F36" s="177"/>
      <c r="G36" s="177"/>
      <c r="H36" s="108">
        <f t="shared" si="3"/>
        <v>0</v>
      </c>
      <c r="I36" s="115">
        <v>30</v>
      </c>
      <c r="J36" s="106">
        <f t="shared" si="2"/>
        <v>0</v>
      </c>
      <c r="K36" s="105"/>
      <c r="L36" s="105"/>
      <c r="N36" s="1"/>
    </row>
    <row r="37" spans="1:14" ht="15.75" thickBot="1" x14ac:dyDescent="0.3">
      <c r="A37" s="44"/>
      <c r="B37" s="72"/>
      <c r="C37" s="54"/>
      <c r="D37" s="118"/>
      <c r="E37" s="178"/>
      <c r="F37" s="177"/>
      <c r="G37" s="177"/>
      <c r="H37" s="108">
        <f t="shared" si="3"/>
        <v>0</v>
      </c>
      <c r="I37" s="115">
        <v>31</v>
      </c>
      <c r="J37" s="106">
        <f t="shared" si="2"/>
        <v>0</v>
      </c>
      <c r="K37" s="105"/>
      <c r="L37" s="105"/>
      <c r="N37" s="1"/>
    </row>
    <row r="38" spans="1:14" ht="15.75" thickBot="1" x14ac:dyDescent="0.3">
      <c r="A38" s="121"/>
      <c r="B38" s="120"/>
      <c r="C38" s="119"/>
      <c r="D38" s="118"/>
      <c r="E38" s="178"/>
      <c r="F38" s="177"/>
      <c r="G38" s="177"/>
      <c r="H38" s="108">
        <f t="shared" si="3"/>
        <v>0</v>
      </c>
      <c r="I38" s="115">
        <v>32</v>
      </c>
      <c r="J38" s="106">
        <f t="shared" si="2"/>
        <v>0</v>
      </c>
      <c r="K38" s="105"/>
      <c r="L38" s="105"/>
      <c r="N38" s="1"/>
    </row>
    <row r="39" spans="1:14" ht="15.75" thickBot="1" x14ac:dyDescent="0.3">
      <c r="A39" s="44"/>
      <c r="B39" s="72"/>
      <c r="C39" s="54"/>
      <c r="D39" s="118"/>
      <c r="E39" s="178"/>
      <c r="F39" s="177"/>
      <c r="G39" s="177"/>
      <c r="H39" s="108">
        <f t="shared" ref="H39:H56" si="4">IF(MAX(E39:G39)&lt;3.8,0,(MAX(E39:G39)-3.75)*20)</f>
        <v>0</v>
      </c>
      <c r="I39" s="115">
        <v>33</v>
      </c>
      <c r="J39" s="106">
        <f t="shared" ref="J39:J56" si="5">(E39+F39+G39)</f>
        <v>0</v>
      </c>
      <c r="K39" s="105"/>
      <c r="L39" s="105"/>
      <c r="N39" s="1"/>
    </row>
    <row r="40" spans="1:14" ht="15.75" thickBot="1" x14ac:dyDescent="0.3">
      <c r="A40" s="44"/>
      <c r="B40" s="72"/>
      <c r="C40" s="54"/>
      <c r="D40" s="118"/>
      <c r="E40" s="178"/>
      <c r="F40" s="177"/>
      <c r="G40" s="177"/>
      <c r="H40" s="108">
        <f t="shared" si="4"/>
        <v>0</v>
      </c>
      <c r="I40" s="115">
        <v>34</v>
      </c>
      <c r="J40" s="106">
        <f t="shared" si="5"/>
        <v>0</v>
      </c>
      <c r="K40" s="105"/>
      <c r="L40" s="105"/>
      <c r="N40" s="1"/>
    </row>
    <row r="41" spans="1:14" ht="15.75" thickBot="1" x14ac:dyDescent="0.3">
      <c r="A41" s="44"/>
      <c r="B41" s="72"/>
      <c r="C41" s="54"/>
      <c r="D41" s="118"/>
      <c r="E41" s="178"/>
      <c r="F41" s="177"/>
      <c r="G41" s="177"/>
      <c r="H41" s="108">
        <f t="shared" si="4"/>
        <v>0</v>
      </c>
      <c r="I41" s="115">
        <v>35</v>
      </c>
      <c r="J41" s="106">
        <f t="shared" si="5"/>
        <v>0</v>
      </c>
      <c r="K41" s="105"/>
      <c r="L41" s="105"/>
      <c r="N41" s="1"/>
    </row>
    <row r="42" spans="1:14" ht="15.75" thickBot="1" x14ac:dyDescent="0.3">
      <c r="A42" s="44"/>
      <c r="B42" s="72"/>
      <c r="C42" s="54"/>
      <c r="D42" s="93"/>
      <c r="E42" s="178"/>
      <c r="F42" s="177"/>
      <c r="G42" s="177"/>
      <c r="H42" s="108">
        <f t="shared" si="4"/>
        <v>0</v>
      </c>
      <c r="I42" s="115">
        <v>36</v>
      </c>
      <c r="J42" s="106">
        <f t="shared" si="5"/>
        <v>0</v>
      </c>
      <c r="K42" s="105"/>
      <c r="L42" s="105"/>
      <c r="N42" s="1"/>
    </row>
    <row r="43" spans="1:14" ht="15.75" thickBot="1" x14ac:dyDescent="0.3">
      <c r="A43" s="121"/>
      <c r="B43" s="120"/>
      <c r="C43" s="119"/>
      <c r="D43" s="118"/>
      <c r="E43" s="178"/>
      <c r="F43" s="177"/>
      <c r="G43" s="177"/>
      <c r="H43" s="108">
        <f t="shared" si="4"/>
        <v>0</v>
      </c>
      <c r="I43" s="115">
        <v>37</v>
      </c>
      <c r="J43" s="106">
        <f t="shared" si="5"/>
        <v>0</v>
      </c>
      <c r="K43" s="105"/>
      <c r="L43" s="105"/>
      <c r="N43" s="1"/>
    </row>
    <row r="44" spans="1:14" ht="15.75" thickBot="1" x14ac:dyDescent="0.3">
      <c r="A44" s="44"/>
      <c r="B44" s="72"/>
      <c r="C44" s="54"/>
      <c r="D44" s="118"/>
      <c r="E44" s="178"/>
      <c r="F44" s="177"/>
      <c r="G44" s="177"/>
      <c r="H44" s="108">
        <f t="shared" si="4"/>
        <v>0</v>
      </c>
      <c r="I44" s="115">
        <v>38</v>
      </c>
      <c r="J44" s="106">
        <f t="shared" si="5"/>
        <v>0</v>
      </c>
      <c r="K44" s="105"/>
      <c r="L44" s="105"/>
      <c r="N44" s="1"/>
    </row>
    <row r="45" spans="1:14" ht="15.75" thickBot="1" x14ac:dyDescent="0.3">
      <c r="A45" s="44"/>
      <c r="B45" s="72"/>
      <c r="C45" s="54"/>
      <c r="D45" s="93"/>
      <c r="E45" s="178"/>
      <c r="F45" s="177"/>
      <c r="G45" s="177"/>
      <c r="H45" s="108">
        <f t="shared" si="4"/>
        <v>0</v>
      </c>
      <c r="I45" s="115">
        <v>39</v>
      </c>
      <c r="J45" s="106">
        <f t="shared" si="5"/>
        <v>0</v>
      </c>
      <c r="K45" s="105"/>
      <c r="L45" s="105"/>
      <c r="N45" s="1"/>
    </row>
    <row r="46" spans="1:14" ht="15.75" thickBot="1" x14ac:dyDescent="0.3">
      <c r="A46" s="44"/>
      <c r="B46" s="72"/>
      <c r="C46" s="54"/>
      <c r="D46" s="118"/>
      <c r="E46" s="178"/>
      <c r="F46" s="177"/>
      <c r="G46" s="177"/>
      <c r="H46" s="108">
        <f t="shared" si="4"/>
        <v>0</v>
      </c>
      <c r="I46" s="115">
        <v>40</v>
      </c>
      <c r="J46" s="106">
        <f t="shared" si="5"/>
        <v>0</v>
      </c>
      <c r="K46" s="105"/>
      <c r="L46" s="105"/>
      <c r="N46" s="1"/>
    </row>
    <row r="47" spans="1:14" ht="15.75" thickBot="1" x14ac:dyDescent="0.3">
      <c r="A47" s="44"/>
      <c r="B47" s="72"/>
      <c r="C47" s="54"/>
      <c r="D47" s="118"/>
      <c r="E47" s="178"/>
      <c r="F47" s="177"/>
      <c r="G47" s="177"/>
      <c r="H47" s="108">
        <f t="shared" si="4"/>
        <v>0</v>
      </c>
      <c r="I47" s="115">
        <v>41</v>
      </c>
      <c r="J47" s="106">
        <f t="shared" si="5"/>
        <v>0</v>
      </c>
      <c r="K47" s="105"/>
      <c r="L47" s="105"/>
      <c r="N47" s="1"/>
    </row>
    <row r="48" spans="1:14" ht="15.75" thickBot="1" x14ac:dyDescent="0.3">
      <c r="A48" s="121"/>
      <c r="B48" s="120"/>
      <c r="C48" s="119"/>
      <c r="D48" s="118"/>
      <c r="E48" s="178"/>
      <c r="F48" s="177"/>
      <c r="G48" s="177"/>
      <c r="H48" s="108">
        <f t="shared" si="4"/>
        <v>0</v>
      </c>
      <c r="I48" s="115">
        <v>42</v>
      </c>
      <c r="J48" s="106">
        <f t="shared" si="5"/>
        <v>0</v>
      </c>
      <c r="K48" s="105"/>
      <c r="L48" s="105"/>
      <c r="N48" s="1"/>
    </row>
    <row r="49" spans="1:14" ht="15.75" thickBot="1" x14ac:dyDescent="0.3">
      <c r="A49" s="121"/>
      <c r="B49" s="120"/>
      <c r="C49" s="119"/>
      <c r="D49" s="118"/>
      <c r="E49" s="178"/>
      <c r="F49" s="177"/>
      <c r="G49" s="177"/>
      <c r="H49" s="108">
        <f t="shared" si="4"/>
        <v>0</v>
      </c>
      <c r="I49" s="115">
        <v>43</v>
      </c>
      <c r="J49" s="106">
        <f t="shared" si="5"/>
        <v>0</v>
      </c>
      <c r="K49" s="105"/>
      <c r="L49" s="105"/>
      <c r="N49" s="1"/>
    </row>
    <row r="50" spans="1:14" ht="15.75" thickBot="1" x14ac:dyDescent="0.3">
      <c r="A50" s="44"/>
      <c r="B50" s="72"/>
      <c r="C50" s="54"/>
      <c r="D50" s="118"/>
      <c r="E50" s="178"/>
      <c r="F50" s="177"/>
      <c r="G50" s="177"/>
      <c r="H50" s="108">
        <f t="shared" si="4"/>
        <v>0</v>
      </c>
      <c r="I50" s="115">
        <v>44</v>
      </c>
      <c r="J50" s="106">
        <f t="shared" si="5"/>
        <v>0</v>
      </c>
      <c r="K50" s="105"/>
      <c r="L50" s="105"/>
      <c r="N50" s="1"/>
    </row>
    <row r="51" spans="1:14" ht="15.75" thickBot="1" x14ac:dyDescent="0.3">
      <c r="A51" s="121"/>
      <c r="B51" s="120"/>
      <c r="C51" s="119"/>
      <c r="D51" s="118"/>
      <c r="E51" s="178"/>
      <c r="F51" s="177"/>
      <c r="G51" s="177"/>
      <c r="H51" s="108">
        <f t="shared" si="4"/>
        <v>0</v>
      </c>
      <c r="I51" s="115">
        <v>45</v>
      </c>
      <c r="J51" s="106">
        <f t="shared" si="5"/>
        <v>0</v>
      </c>
      <c r="K51" s="105"/>
      <c r="L51" s="105"/>
      <c r="N51" s="1"/>
    </row>
    <row r="52" spans="1:14" ht="15.75" thickBot="1" x14ac:dyDescent="0.3">
      <c r="A52" s="124"/>
      <c r="B52" s="189"/>
      <c r="C52" s="49"/>
      <c r="D52" s="95"/>
      <c r="E52" s="178"/>
      <c r="F52" s="177"/>
      <c r="G52" s="177"/>
      <c r="H52" s="108">
        <f t="shared" si="4"/>
        <v>0</v>
      </c>
      <c r="I52" s="115">
        <v>46</v>
      </c>
      <c r="J52" s="106">
        <f t="shared" si="5"/>
        <v>0</v>
      </c>
      <c r="K52" s="105"/>
      <c r="L52" s="105"/>
      <c r="N52" s="1"/>
    </row>
    <row r="53" spans="1:14" ht="15.75" thickBot="1" x14ac:dyDescent="0.3">
      <c r="A53" s="44"/>
      <c r="B53" s="72"/>
      <c r="C53" s="54"/>
      <c r="D53" s="93"/>
      <c r="E53" s="178"/>
      <c r="F53" s="177"/>
      <c r="G53" s="177"/>
      <c r="H53" s="108">
        <f t="shared" si="4"/>
        <v>0</v>
      </c>
      <c r="I53" s="115">
        <v>47</v>
      </c>
      <c r="J53" s="106">
        <f t="shared" si="5"/>
        <v>0</v>
      </c>
      <c r="K53" s="105"/>
      <c r="L53" s="105"/>
      <c r="N53" s="1"/>
    </row>
    <row r="54" spans="1:14" ht="15.75" thickBot="1" x14ac:dyDescent="0.3">
      <c r="A54" s="44"/>
      <c r="B54" s="72"/>
      <c r="C54" s="54"/>
      <c r="D54" s="95"/>
      <c r="E54" s="178"/>
      <c r="F54" s="177"/>
      <c r="G54" s="177"/>
      <c r="H54" s="108">
        <f t="shared" si="4"/>
        <v>0</v>
      </c>
      <c r="I54" s="115">
        <v>48</v>
      </c>
      <c r="J54" s="106">
        <f t="shared" si="5"/>
        <v>0</v>
      </c>
      <c r="K54" s="105"/>
      <c r="L54" s="105"/>
      <c r="N54" s="1"/>
    </row>
    <row r="55" spans="1:14" ht="15.75" thickBot="1" x14ac:dyDescent="0.3">
      <c r="A55" s="121"/>
      <c r="B55" s="120"/>
      <c r="C55" s="119"/>
      <c r="D55" s="118"/>
      <c r="E55" s="178"/>
      <c r="F55" s="177"/>
      <c r="G55" s="177"/>
      <c r="H55" s="108">
        <f t="shared" si="4"/>
        <v>0</v>
      </c>
      <c r="I55" s="115">
        <v>49</v>
      </c>
      <c r="J55" s="106">
        <f t="shared" si="5"/>
        <v>0</v>
      </c>
      <c r="K55" s="105"/>
      <c r="L55" s="105"/>
      <c r="N55" s="1"/>
    </row>
    <row r="56" spans="1:14" ht="15.75" thickBot="1" x14ac:dyDescent="0.3">
      <c r="A56" s="114"/>
      <c r="B56" s="113"/>
      <c r="C56" s="112"/>
      <c r="D56" s="111"/>
      <c r="E56" s="175"/>
      <c r="F56" s="174"/>
      <c r="G56" s="174"/>
      <c r="H56" s="188">
        <f t="shared" si="4"/>
        <v>0</v>
      </c>
      <c r="I56" s="115">
        <v>50</v>
      </c>
      <c r="J56" s="106">
        <f t="shared" si="5"/>
        <v>0</v>
      </c>
      <c r="K56" s="105"/>
      <c r="L56" s="105"/>
      <c r="N56" s="1"/>
    </row>
    <row r="57" spans="1:14" ht="15.75" thickTop="1" x14ac:dyDescent="0.25">
      <c r="C57" s="187"/>
      <c r="I57" s="104"/>
    </row>
  </sheetData>
  <sortState ref="A7:J16">
    <sortCondition descending="1" ref="H7:H16"/>
    <sortCondition descending="1" ref="J7:J16"/>
  </sortState>
  <mergeCells count="3">
    <mergeCell ref="A1:I1"/>
    <mergeCell ref="A4:I4"/>
    <mergeCell ref="F2:I2"/>
  </mergeCells>
  <conditionalFormatting sqref="E15:G56">
    <cfRule type="cellIs" dxfId="8" priority="8" operator="equal">
      <formula>0</formula>
    </cfRule>
  </conditionalFormatting>
  <conditionalFormatting sqref="E15:G56">
    <cfRule type="cellIs" dxfId="7" priority="7" operator="equal">
      <formula>0</formula>
    </cfRule>
  </conditionalFormatting>
  <conditionalFormatting sqref="E7:G9 E12:G14">
    <cfRule type="cellIs" dxfId="6" priority="6" operator="equal">
      <formula>0</formula>
    </cfRule>
  </conditionalFormatting>
  <conditionalFormatting sqref="E7:G9 E12:G14">
    <cfRule type="cellIs" dxfId="5" priority="5" operator="equal">
      <formula>0</formula>
    </cfRule>
  </conditionalFormatting>
  <conditionalFormatting sqref="E10:G10">
    <cfRule type="cellIs" dxfId="4" priority="4" operator="equal">
      <formula>0</formula>
    </cfRule>
  </conditionalFormatting>
  <conditionalFormatting sqref="E10:G10">
    <cfRule type="cellIs" dxfId="3" priority="3" operator="equal">
      <formula>0</formula>
    </cfRule>
  </conditionalFormatting>
  <conditionalFormatting sqref="E11:G11">
    <cfRule type="cellIs" dxfId="2" priority="2" operator="equal">
      <formula>0</formula>
    </cfRule>
  </conditionalFormatting>
  <conditionalFormatting sqref="E11:G11">
    <cfRule type="cellIs" dxfId="1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8"/>
  <sheetViews>
    <sheetView zoomScale="140" zoomScaleNormal="140" workbookViewId="0">
      <selection activeCell="K9" sqref="K9"/>
    </sheetView>
  </sheetViews>
  <sheetFormatPr defaultRowHeight="15" x14ac:dyDescent="0.25"/>
  <cols>
    <col min="1" max="1" width="13.7109375" customWidth="1"/>
    <col min="2" max="2" width="12.140625" customWidth="1"/>
    <col min="4" max="4" width="28.85546875" customWidth="1"/>
  </cols>
  <sheetData>
    <row r="1" spans="1:9" ht="23.25" x14ac:dyDescent="0.35">
      <c r="A1" s="707" t="s">
        <v>79</v>
      </c>
      <c r="B1" s="707"/>
      <c r="C1" s="707"/>
      <c r="D1" s="707"/>
      <c r="E1" s="707"/>
      <c r="F1" s="707"/>
      <c r="G1" s="707"/>
      <c r="H1" s="185"/>
    </row>
    <row r="2" spans="1:9" ht="15.75" x14ac:dyDescent="0.25">
      <c r="A2" s="171" t="s">
        <v>24</v>
      </c>
      <c r="E2" s="708" t="s">
        <v>84</v>
      </c>
      <c r="F2" s="708"/>
      <c r="G2" s="708"/>
      <c r="H2" s="210"/>
    </row>
    <row r="3" spans="1:9" ht="15.75" x14ac:dyDescent="0.25">
      <c r="A3" s="170"/>
      <c r="B3" s="169"/>
      <c r="C3" s="169"/>
      <c r="D3" s="169"/>
      <c r="E3" s="169"/>
      <c r="F3" s="169"/>
      <c r="G3" s="169"/>
    </row>
    <row r="4" spans="1:9" ht="15.75" x14ac:dyDescent="0.25">
      <c r="A4" s="715" t="s">
        <v>50</v>
      </c>
      <c r="B4" s="715"/>
      <c r="C4" s="715"/>
      <c r="D4" s="715"/>
      <c r="E4" s="715"/>
      <c r="F4" s="715"/>
      <c r="G4" s="715"/>
    </row>
    <row r="5" spans="1:9" ht="15.75" thickBot="1" x14ac:dyDescent="0.3">
      <c r="A5" s="167"/>
      <c r="B5" s="166"/>
      <c r="C5" s="166"/>
      <c r="D5" s="166"/>
      <c r="E5" s="166"/>
      <c r="F5" s="166"/>
      <c r="G5" s="166"/>
    </row>
    <row r="6" spans="1:9" ht="24" thickTop="1" thickBot="1" x14ac:dyDescent="0.3">
      <c r="A6" s="165" t="s">
        <v>1</v>
      </c>
      <c r="B6" s="164" t="s">
        <v>2</v>
      </c>
      <c r="C6" s="163" t="s">
        <v>3</v>
      </c>
      <c r="D6" s="162" t="s">
        <v>4</v>
      </c>
      <c r="E6" s="161" t="s">
        <v>49</v>
      </c>
      <c r="F6" s="159" t="s">
        <v>45</v>
      </c>
      <c r="G6" s="158" t="s">
        <v>7</v>
      </c>
      <c r="H6" s="184"/>
      <c r="I6" s="155"/>
    </row>
    <row r="7" spans="1:9" ht="15.75" thickBot="1" x14ac:dyDescent="0.3">
      <c r="A7" s="100" t="s">
        <v>125</v>
      </c>
      <c r="B7" s="154" t="s">
        <v>38</v>
      </c>
      <c r="C7" s="153">
        <v>1997</v>
      </c>
      <c r="D7" s="700" t="s">
        <v>34</v>
      </c>
      <c r="E7" s="209">
        <v>55</v>
      </c>
      <c r="F7" s="108">
        <f t="shared" ref="F7:F14" si="0">E7</f>
        <v>55</v>
      </c>
      <c r="G7" s="107">
        <v>1</v>
      </c>
      <c r="H7" s="208"/>
      <c r="I7" s="1"/>
    </row>
    <row r="8" spans="1:9" ht="15.75" thickBot="1" x14ac:dyDescent="0.3">
      <c r="A8" s="56" t="s">
        <v>112</v>
      </c>
      <c r="B8" s="66" t="s">
        <v>113</v>
      </c>
      <c r="C8" s="53">
        <v>1998</v>
      </c>
      <c r="D8" s="646" t="s">
        <v>111</v>
      </c>
      <c r="E8" s="199">
        <v>54</v>
      </c>
      <c r="F8" s="200">
        <f t="shared" si="0"/>
        <v>54</v>
      </c>
      <c r="G8" s="107">
        <v>2</v>
      </c>
      <c r="H8" s="196"/>
      <c r="I8" s="1"/>
    </row>
    <row r="9" spans="1:9" ht="15.75" thickBot="1" x14ac:dyDescent="0.3">
      <c r="A9" s="56" t="s">
        <v>37</v>
      </c>
      <c r="B9" s="66" t="s">
        <v>36</v>
      </c>
      <c r="C9" s="53">
        <v>1995</v>
      </c>
      <c r="D9" s="659" t="s">
        <v>34</v>
      </c>
      <c r="E9" s="199">
        <v>54</v>
      </c>
      <c r="F9" s="201">
        <f t="shared" si="0"/>
        <v>54</v>
      </c>
      <c r="G9" s="107">
        <v>3</v>
      </c>
      <c r="H9" s="196"/>
      <c r="I9" s="1"/>
    </row>
    <row r="10" spans="1:9" ht="15.75" thickBot="1" x14ac:dyDescent="0.3">
      <c r="A10" s="56" t="s">
        <v>110</v>
      </c>
      <c r="B10" s="66" t="s">
        <v>44</v>
      </c>
      <c r="C10" s="53">
        <v>1996</v>
      </c>
      <c r="D10" s="646" t="s">
        <v>111</v>
      </c>
      <c r="E10" s="199">
        <v>52</v>
      </c>
      <c r="F10" s="176">
        <f t="shared" si="0"/>
        <v>52</v>
      </c>
      <c r="G10" s="107">
        <v>4</v>
      </c>
      <c r="H10" s="196"/>
      <c r="I10" s="1"/>
    </row>
    <row r="11" spans="1:9" ht="15.75" thickBot="1" x14ac:dyDescent="0.3">
      <c r="A11" s="44" t="s">
        <v>42</v>
      </c>
      <c r="B11" s="72" t="s">
        <v>41</v>
      </c>
      <c r="C11" s="54">
        <v>1996</v>
      </c>
      <c r="D11" s="658" t="s">
        <v>34</v>
      </c>
      <c r="E11" s="199">
        <v>52</v>
      </c>
      <c r="F11" s="176">
        <f t="shared" si="0"/>
        <v>52</v>
      </c>
      <c r="G11" s="107">
        <v>5</v>
      </c>
      <c r="H11" s="196"/>
      <c r="I11" s="1"/>
    </row>
    <row r="12" spans="1:9" ht="15.75" thickBot="1" x14ac:dyDescent="0.3">
      <c r="A12" s="56" t="s">
        <v>114</v>
      </c>
      <c r="B12" s="66" t="s">
        <v>115</v>
      </c>
      <c r="C12" s="53">
        <v>1998</v>
      </c>
      <c r="D12" s="692" t="s">
        <v>111</v>
      </c>
      <c r="E12" s="199">
        <v>49</v>
      </c>
      <c r="F12" s="200">
        <f t="shared" si="0"/>
        <v>49</v>
      </c>
      <c r="G12" s="107">
        <v>6</v>
      </c>
      <c r="H12" s="196"/>
      <c r="I12" s="1"/>
    </row>
    <row r="13" spans="1:9" ht="15.75" thickBot="1" x14ac:dyDescent="0.3">
      <c r="A13" s="56" t="s">
        <v>116</v>
      </c>
      <c r="B13" s="66" t="s">
        <v>117</v>
      </c>
      <c r="C13" s="53">
        <v>1999</v>
      </c>
      <c r="D13" s="692" t="s">
        <v>111</v>
      </c>
      <c r="E13" s="199">
        <v>47</v>
      </c>
      <c r="F13" s="201">
        <f t="shared" si="0"/>
        <v>47</v>
      </c>
      <c r="G13" s="107">
        <v>7</v>
      </c>
      <c r="H13" s="196"/>
      <c r="I13" s="1"/>
    </row>
    <row r="14" spans="1:9" ht="15.75" thickBot="1" x14ac:dyDescent="0.3">
      <c r="A14" s="133" t="s">
        <v>118</v>
      </c>
      <c r="B14" s="126" t="s">
        <v>119</v>
      </c>
      <c r="C14" s="125">
        <v>1997</v>
      </c>
      <c r="D14" s="657" t="s">
        <v>120</v>
      </c>
      <c r="E14" s="199">
        <v>46</v>
      </c>
      <c r="F14" s="201">
        <f t="shared" si="0"/>
        <v>46</v>
      </c>
      <c r="G14" s="107">
        <v>8</v>
      </c>
      <c r="H14" s="196"/>
      <c r="I14" s="1"/>
    </row>
    <row r="15" spans="1:9" ht="15.75" thickBot="1" x14ac:dyDescent="0.3">
      <c r="A15" s="44" t="s">
        <v>40</v>
      </c>
      <c r="B15" s="72" t="s">
        <v>39</v>
      </c>
      <c r="C15" s="134">
        <v>1997</v>
      </c>
      <c r="D15" s="658" t="s">
        <v>34</v>
      </c>
      <c r="E15" s="199">
        <v>45</v>
      </c>
      <c r="F15" s="201">
        <v>45</v>
      </c>
      <c r="G15" s="107">
        <v>9</v>
      </c>
      <c r="H15" s="196"/>
      <c r="I15" s="1"/>
    </row>
    <row r="16" spans="1:9" ht="15.75" thickBot="1" x14ac:dyDescent="0.3">
      <c r="A16" s="56" t="s">
        <v>124</v>
      </c>
      <c r="B16" s="135" t="s">
        <v>43</v>
      </c>
      <c r="C16" s="129">
        <v>1998</v>
      </c>
      <c r="D16" s="657" t="s">
        <v>120</v>
      </c>
      <c r="E16" s="199">
        <v>2</v>
      </c>
      <c r="F16" s="176">
        <f>E16</f>
        <v>2</v>
      </c>
      <c r="G16" s="107">
        <v>10</v>
      </c>
      <c r="H16" s="196"/>
      <c r="I16" s="1"/>
    </row>
    <row r="17" spans="1:12" ht="15.75" thickBot="1" x14ac:dyDescent="0.3">
      <c r="A17" s="56"/>
      <c r="B17" s="130"/>
      <c r="C17" s="129"/>
      <c r="D17" s="657"/>
      <c r="E17" s="199"/>
      <c r="F17" s="200">
        <f>E17</f>
        <v>0</v>
      </c>
      <c r="G17" s="107"/>
      <c r="H17" s="196"/>
      <c r="I17" s="1"/>
    </row>
    <row r="18" spans="1:12" ht="15.75" thickBot="1" x14ac:dyDescent="0.3">
      <c r="A18" s="56"/>
      <c r="B18" s="66"/>
      <c r="C18" s="53"/>
      <c r="D18" s="657"/>
      <c r="E18" s="199"/>
      <c r="F18" s="176">
        <f>E18</f>
        <v>0</v>
      </c>
      <c r="G18" s="107"/>
      <c r="H18" s="196"/>
      <c r="I18" s="1"/>
    </row>
    <row r="19" spans="1:12" ht="15.75" thickBot="1" x14ac:dyDescent="0.3">
      <c r="A19" s="121"/>
      <c r="B19" s="120"/>
      <c r="C19" s="119"/>
      <c r="D19" s="141"/>
      <c r="E19" s="199"/>
      <c r="F19" s="176">
        <f t="shared" ref="F19:F38" si="1">E19</f>
        <v>0</v>
      </c>
      <c r="G19" s="107"/>
      <c r="H19" s="196"/>
      <c r="I19" s="1"/>
    </row>
    <row r="20" spans="1:12" ht="15.75" thickBot="1" x14ac:dyDescent="0.3">
      <c r="A20" s="133"/>
      <c r="B20" s="126"/>
      <c r="C20" s="125"/>
      <c r="D20" s="141"/>
      <c r="E20" s="199"/>
      <c r="F20" s="200">
        <f t="shared" si="1"/>
        <v>0</v>
      </c>
      <c r="G20" s="107"/>
      <c r="H20" s="196"/>
      <c r="I20" s="1"/>
    </row>
    <row r="21" spans="1:12" ht="15.75" thickBot="1" x14ac:dyDescent="0.3">
      <c r="A21" s="133"/>
      <c r="B21" s="126"/>
      <c r="C21" s="125"/>
      <c r="D21" s="141"/>
      <c r="E21" s="199"/>
      <c r="F21" s="201">
        <f t="shared" si="1"/>
        <v>0</v>
      </c>
      <c r="G21" s="107"/>
      <c r="H21" s="196"/>
      <c r="I21" s="1"/>
    </row>
    <row r="22" spans="1:12" ht="15.75" thickBot="1" x14ac:dyDescent="0.3">
      <c r="A22" s="56"/>
      <c r="B22" s="66"/>
      <c r="C22" s="53"/>
      <c r="D22" s="182"/>
      <c r="E22" s="199"/>
      <c r="F22" s="201">
        <f t="shared" si="1"/>
        <v>0</v>
      </c>
      <c r="G22" s="107"/>
      <c r="H22" s="196"/>
      <c r="I22" s="1"/>
    </row>
    <row r="23" spans="1:12" ht="15.75" thickBot="1" x14ac:dyDescent="0.3">
      <c r="A23" s="44"/>
      <c r="B23" s="72"/>
      <c r="C23" s="54"/>
      <c r="D23" s="93"/>
      <c r="E23" s="199"/>
      <c r="F23" s="201">
        <f t="shared" si="1"/>
        <v>0</v>
      </c>
      <c r="G23" s="107"/>
      <c r="H23" s="196"/>
      <c r="I23" s="1"/>
    </row>
    <row r="24" spans="1:12" ht="15.75" thickBot="1" x14ac:dyDescent="0.3">
      <c r="A24" s="121"/>
      <c r="B24" s="126"/>
      <c r="C24" s="125"/>
      <c r="D24" s="145"/>
      <c r="E24" s="199"/>
      <c r="F24" s="201">
        <f t="shared" si="1"/>
        <v>0</v>
      </c>
      <c r="G24" s="107"/>
      <c r="H24" s="196"/>
      <c r="I24" s="1"/>
    </row>
    <row r="25" spans="1:12" ht="15.75" thickBot="1" x14ac:dyDescent="0.3">
      <c r="A25" s="133"/>
      <c r="B25" s="126"/>
      <c r="C25" s="125"/>
      <c r="D25" s="145"/>
      <c r="E25" s="199"/>
      <c r="F25" s="201">
        <f t="shared" si="1"/>
        <v>0</v>
      </c>
      <c r="G25" s="107"/>
      <c r="H25" s="196"/>
      <c r="I25" s="1"/>
    </row>
    <row r="26" spans="1:12" ht="15.75" thickBot="1" x14ac:dyDescent="0.3">
      <c r="A26" s="133"/>
      <c r="B26" s="126"/>
      <c r="C26" s="125"/>
      <c r="D26" s="145"/>
      <c r="E26" s="199"/>
      <c r="F26" s="201">
        <f t="shared" si="1"/>
        <v>0</v>
      </c>
      <c r="G26" s="107"/>
      <c r="H26" s="196"/>
      <c r="I26" s="1"/>
    </row>
    <row r="27" spans="1:12" ht="15.75" thickBot="1" x14ac:dyDescent="0.3">
      <c r="A27" s="206"/>
      <c r="B27" s="146"/>
      <c r="C27" s="205"/>
      <c r="D27" s="118"/>
      <c r="E27" s="199"/>
      <c r="F27" s="201">
        <f t="shared" si="1"/>
        <v>0</v>
      </c>
      <c r="G27" s="107"/>
      <c r="H27" s="196"/>
      <c r="I27" s="1"/>
    </row>
    <row r="28" spans="1:12" ht="15.75" thickBot="1" x14ac:dyDescent="0.3">
      <c r="A28" s="138"/>
      <c r="B28" s="130"/>
      <c r="C28" s="129"/>
      <c r="D28" s="61"/>
      <c r="E28" s="199"/>
      <c r="F28" s="176">
        <f t="shared" si="1"/>
        <v>0</v>
      </c>
      <c r="G28" s="107"/>
      <c r="H28" s="196"/>
      <c r="I28" s="1"/>
      <c r="L28" s="207"/>
    </row>
    <row r="29" spans="1:12" ht="15.75" thickBot="1" x14ac:dyDescent="0.3">
      <c r="A29" s="137"/>
      <c r="B29" s="132"/>
      <c r="C29" s="131"/>
      <c r="D29" s="118"/>
      <c r="E29" s="199"/>
      <c r="F29" s="200">
        <f t="shared" si="1"/>
        <v>0</v>
      </c>
      <c r="G29" s="107"/>
      <c r="H29" s="196"/>
      <c r="I29" s="1"/>
    </row>
    <row r="30" spans="1:12" ht="15.75" thickBot="1" x14ac:dyDescent="0.3">
      <c r="A30" s="56"/>
      <c r="B30" s="66"/>
      <c r="C30" s="53"/>
      <c r="D30" s="60"/>
      <c r="E30" s="199"/>
      <c r="F30" s="176">
        <f t="shared" si="1"/>
        <v>0</v>
      </c>
      <c r="G30" s="107"/>
      <c r="H30" s="196"/>
      <c r="I30" s="1"/>
    </row>
    <row r="31" spans="1:12" ht="15.75" thickBot="1" x14ac:dyDescent="0.3">
      <c r="A31" s="206"/>
      <c r="B31" s="146"/>
      <c r="C31" s="205"/>
      <c r="D31" s="118"/>
      <c r="E31" s="199"/>
      <c r="F31" s="176">
        <f t="shared" si="1"/>
        <v>0</v>
      </c>
      <c r="G31" s="107"/>
      <c r="H31" s="196"/>
      <c r="I31" s="1"/>
    </row>
    <row r="32" spans="1:12" ht="15.75" thickBot="1" x14ac:dyDescent="0.3">
      <c r="A32" s="149"/>
      <c r="B32" s="204"/>
      <c r="C32" s="203"/>
      <c r="D32" s="95"/>
      <c r="E32" s="199"/>
      <c r="F32" s="176">
        <f t="shared" si="1"/>
        <v>0</v>
      </c>
      <c r="G32" s="107"/>
      <c r="H32" s="196"/>
      <c r="I32" s="1"/>
    </row>
    <row r="33" spans="1:9" ht="15.75" thickBot="1" x14ac:dyDescent="0.3">
      <c r="A33" s="149"/>
      <c r="B33" s="148"/>
      <c r="C33" s="147"/>
      <c r="D33" s="95"/>
      <c r="E33" s="202"/>
      <c r="F33" s="200">
        <f t="shared" si="1"/>
        <v>0</v>
      </c>
      <c r="G33" s="107"/>
      <c r="H33" s="196"/>
      <c r="I33" s="1"/>
    </row>
    <row r="34" spans="1:9" ht="15.75" thickBot="1" x14ac:dyDescent="0.3">
      <c r="A34" s="121"/>
      <c r="B34" s="120"/>
      <c r="C34" s="119"/>
      <c r="D34" s="118"/>
      <c r="E34" s="199"/>
      <c r="F34" s="176">
        <f t="shared" si="1"/>
        <v>0</v>
      </c>
      <c r="G34" s="107"/>
      <c r="H34" s="196"/>
      <c r="I34" s="1"/>
    </row>
    <row r="35" spans="1:9" ht="15.75" thickBot="1" x14ac:dyDescent="0.3">
      <c r="A35" s="121"/>
      <c r="B35" s="120"/>
      <c r="C35" s="119"/>
      <c r="D35" s="118"/>
      <c r="E35" s="199"/>
      <c r="F35" s="176">
        <f t="shared" si="1"/>
        <v>0</v>
      </c>
      <c r="G35" s="107"/>
      <c r="H35" s="196"/>
      <c r="I35" s="1"/>
    </row>
    <row r="36" spans="1:9" ht="15.75" thickBot="1" x14ac:dyDescent="0.3">
      <c r="A36" s="121"/>
      <c r="B36" s="120"/>
      <c r="C36" s="119"/>
      <c r="D36" s="118"/>
      <c r="E36" s="199"/>
      <c r="F36" s="200">
        <f t="shared" si="1"/>
        <v>0</v>
      </c>
      <c r="G36" s="107"/>
      <c r="H36" s="196"/>
      <c r="I36" s="1"/>
    </row>
    <row r="37" spans="1:9" ht="15.75" thickBot="1" x14ac:dyDescent="0.3">
      <c r="A37" s="44"/>
      <c r="B37" s="94"/>
      <c r="C37" s="54"/>
      <c r="D37" s="61"/>
      <c r="E37" s="199"/>
      <c r="F37" s="176">
        <f t="shared" si="1"/>
        <v>0</v>
      </c>
      <c r="G37" s="107"/>
      <c r="H37" s="196"/>
      <c r="I37" s="1"/>
    </row>
    <row r="38" spans="1:9" ht="15.75" thickBot="1" x14ac:dyDescent="0.3">
      <c r="A38" s="121"/>
      <c r="B38" s="120"/>
      <c r="C38" s="119"/>
      <c r="D38" s="118"/>
      <c r="E38" s="199"/>
      <c r="F38" s="176">
        <f t="shared" si="1"/>
        <v>0</v>
      </c>
      <c r="G38" s="107"/>
      <c r="H38" s="196"/>
      <c r="I38" s="1"/>
    </row>
    <row r="39" spans="1:9" ht="15.75" thickBot="1" x14ac:dyDescent="0.3">
      <c r="A39" s="121"/>
      <c r="B39" s="120"/>
      <c r="C39" s="119"/>
      <c r="D39" s="118"/>
      <c r="E39" s="199"/>
      <c r="F39" s="176">
        <f t="shared" ref="F39:F56" si="2">E39</f>
        <v>0</v>
      </c>
      <c r="G39" s="107"/>
      <c r="H39" s="196"/>
      <c r="I39" s="1"/>
    </row>
    <row r="40" spans="1:9" ht="15.75" thickBot="1" x14ac:dyDescent="0.3">
      <c r="A40" s="44"/>
      <c r="B40" s="72"/>
      <c r="C40" s="54"/>
      <c r="D40" s="93"/>
      <c r="E40" s="199"/>
      <c r="F40" s="176">
        <f t="shared" si="2"/>
        <v>0</v>
      </c>
      <c r="G40" s="107"/>
      <c r="H40" s="196"/>
      <c r="I40" s="1"/>
    </row>
    <row r="41" spans="1:9" ht="15.75" thickBot="1" x14ac:dyDescent="0.3">
      <c r="A41" s="121"/>
      <c r="B41" s="120"/>
      <c r="C41" s="119"/>
      <c r="D41" s="118"/>
      <c r="E41" s="199"/>
      <c r="F41" s="200">
        <f t="shared" si="2"/>
        <v>0</v>
      </c>
      <c r="G41" s="107"/>
      <c r="H41" s="196"/>
      <c r="I41" s="1"/>
    </row>
    <row r="42" spans="1:9" ht="15.75" thickBot="1" x14ac:dyDescent="0.3">
      <c r="A42" s="121"/>
      <c r="B42" s="120"/>
      <c r="C42" s="119"/>
      <c r="D42" s="118"/>
      <c r="E42" s="199"/>
      <c r="F42" s="201">
        <f t="shared" si="2"/>
        <v>0</v>
      </c>
      <c r="G42" s="107"/>
      <c r="H42" s="196"/>
      <c r="I42" s="1"/>
    </row>
    <row r="43" spans="1:9" ht="15.75" thickBot="1" x14ac:dyDescent="0.3">
      <c r="A43" s="121"/>
      <c r="B43" s="120"/>
      <c r="C43" s="119"/>
      <c r="D43" s="118"/>
      <c r="E43" s="199"/>
      <c r="F43" s="176">
        <f t="shared" si="2"/>
        <v>0</v>
      </c>
      <c r="G43" s="107"/>
      <c r="H43" s="196"/>
      <c r="I43" s="1"/>
    </row>
    <row r="44" spans="1:9" ht="15.75" thickBot="1" x14ac:dyDescent="0.3">
      <c r="A44" s="44"/>
      <c r="B44" s="72"/>
      <c r="C44" s="54"/>
      <c r="D44" s="95"/>
      <c r="E44" s="199"/>
      <c r="F44" s="200">
        <f t="shared" si="2"/>
        <v>0</v>
      </c>
      <c r="G44" s="107"/>
      <c r="H44" s="196"/>
      <c r="I44" s="1"/>
    </row>
    <row r="45" spans="1:9" ht="15.75" thickBot="1" x14ac:dyDescent="0.3">
      <c r="A45" s="121"/>
      <c r="B45" s="120"/>
      <c r="C45" s="119"/>
      <c r="D45" s="118"/>
      <c r="E45" s="199"/>
      <c r="F45" s="176">
        <f t="shared" si="2"/>
        <v>0</v>
      </c>
      <c r="G45" s="107"/>
      <c r="H45" s="196"/>
      <c r="I45" s="1"/>
    </row>
    <row r="46" spans="1:9" ht="15.75" thickBot="1" x14ac:dyDescent="0.3">
      <c r="A46" s="44"/>
      <c r="B46" s="72"/>
      <c r="C46" s="54"/>
      <c r="D46" s="118"/>
      <c r="E46" s="199"/>
      <c r="F46" s="176">
        <f t="shared" si="2"/>
        <v>0</v>
      </c>
      <c r="G46" s="107"/>
      <c r="H46" s="196"/>
      <c r="I46" s="1"/>
    </row>
    <row r="47" spans="1:9" ht="15.75" thickBot="1" x14ac:dyDescent="0.3">
      <c r="A47" s="121"/>
      <c r="B47" s="120"/>
      <c r="C47" s="119"/>
      <c r="D47" s="118"/>
      <c r="E47" s="199"/>
      <c r="F47" s="200">
        <f t="shared" si="2"/>
        <v>0</v>
      </c>
      <c r="G47" s="107"/>
      <c r="H47" s="196"/>
      <c r="I47" s="1"/>
    </row>
    <row r="48" spans="1:9" ht="15.75" thickBot="1" x14ac:dyDescent="0.3">
      <c r="A48" s="121"/>
      <c r="B48" s="120"/>
      <c r="C48" s="119"/>
      <c r="D48" s="118"/>
      <c r="E48" s="199"/>
      <c r="F48" s="201">
        <f t="shared" si="2"/>
        <v>0</v>
      </c>
      <c r="G48" s="107"/>
      <c r="H48" s="196"/>
      <c r="I48" s="1"/>
    </row>
    <row r="49" spans="1:9" ht="15.75" thickBot="1" x14ac:dyDescent="0.3">
      <c r="A49" s="121"/>
      <c r="B49" s="120"/>
      <c r="C49" s="119"/>
      <c r="D49" s="118"/>
      <c r="E49" s="199"/>
      <c r="F49" s="176">
        <f t="shared" si="2"/>
        <v>0</v>
      </c>
      <c r="G49" s="107"/>
      <c r="H49" s="196"/>
      <c r="I49" s="1"/>
    </row>
    <row r="50" spans="1:9" ht="15.75" thickBot="1" x14ac:dyDescent="0.3">
      <c r="A50" s="44"/>
      <c r="B50" s="72"/>
      <c r="C50" s="54"/>
      <c r="D50" s="118"/>
      <c r="E50" s="199"/>
      <c r="F50" s="200">
        <f t="shared" si="2"/>
        <v>0</v>
      </c>
      <c r="G50" s="107"/>
      <c r="H50" s="196"/>
      <c r="I50" s="1"/>
    </row>
    <row r="51" spans="1:9" ht="15.75" thickBot="1" x14ac:dyDescent="0.3">
      <c r="A51" s="44"/>
      <c r="B51" s="72"/>
      <c r="C51" s="54"/>
      <c r="D51" s="93"/>
      <c r="E51" s="199"/>
      <c r="F51" s="176">
        <f t="shared" si="2"/>
        <v>0</v>
      </c>
      <c r="G51" s="107"/>
      <c r="H51" s="196"/>
      <c r="I51" s="1"/>
    </row>
    <row r="52" spans="1:9" ht="15.75" thickBot="1" x14ac:dyDescent="0.3">
      <c r="A52" s="121"/>
      <c r="B52" s="120"/>
      <c r="C52" s="119"/>
      <c r="D52" s="118"/>
      <c r="E52" s="199"/>
      <c r="F52" s="200">
        <f t="shared" si="2"/>
        <v>0</v>
      </c>
      <c r="G52" s="107"/>
      <c r="H52" s="196"/>
      <c r="I52" s="1"/>
    </row>
    <row r="53" spans="1:9" ht="15.75" thickBot="1" x14ac:dyDescent="0.3">
      <c r="A53" s="124"/>
      <c r="B53" s="123"/>
      <c r="C53" s="122"/>
      <c r="D53" s="95"/>
      <c r="E53" s="199"/>
      <c r="F53" s="176">
        <f t="shared" si="2"/>
        <v>0</v>
      </c>
      <c r="G53" s="107"/>
      <c r="H53" s="196"/>
      <c r="I53" s="1"/>
    </row>
    <row r="54" spans="1:9" ht="15.75" thickBot="1" x14ac:dyDescent="0.3">
      <c r="A54" s="121"/>
      <c r="B54" s="120"/>
      <c r="C54" s="119"/>
      <c r="D54" s="118"/>
      <c r="E54" s="199"/>
      <c r="F54" s="200">
        <f t="shared" si="2"/>
        <v>0</v>
      </c>
      <c r="G54" s="107"/>
      <c r="H54" s="196"/>
      <c r="I54" s="1"/>
    </row>
    <row r="55" spans="1:9" ht="15.75" thickBot="1" x14ac:dyDescent="0.3">
      <c r="A55" s="121"/>
      <c r="B55" s="120"/>
      <c r="C55" s="119"/>
      <c r="D55" s="118"/>
      <c r="E55" s="199"/>
      <c r="F55" s="176">
        <f t="shared" si="2"/>
        <v>0</v>
      </c>
      <c r="G55" s="107"/>
      <c r="H55" s="196"/>
      <c r="I55" s="1"/>
    </row>
    <row r="56" spans="1:9" ht="15.75" thickBot="1" x14ac:dyDescent="0.3">
      <c r="A56" s="121"/>
      <c r="B56" s="120"/>
      <c r="C56" s="119"/>
      <c r="D56" s="118"/>
      <c r="E56" s="199"/>
      <c r="F56" s="176">
        <f t="shared" si="2"/>
        <v>0</v>
      </c>
      <c r="G56" s="107"/>
      <c r="H56" s="196"/>
      <c r="I56" s="1"/>
    </row>
    <row r="57" spans="1:9" ht="15.75" thickBot="1" x14ac:dyDescent="0.3">
      <c r="A57" s="114"/>
      <c r="B57" s="113"/>
      <c r="C57" s="112"/>
      <c r="D57" s="111"/>
      <c r="E57" s="198"/>
      <c r="F57" s="173"/>
      <c r="G57" s="197"/>
      <c r="H57" s="196"/>
      <c r="I57" s="1"/>
    </row>
    <row r="58" spans="1:9" ht="15.75" thickTop="1" x14ac:dyDescent="0.25">
      <c r="C58" s="187"/>
      <c r="F58" s="104"/>
    </row>
  </sheetData>
  <sortState ref="A7:F18">
    <sortCondition descending="1" ref="F7:F18"/>
    <sortCondition descending="1" ref="C7:C18"/>
  </sortState>
  <mergeCells count="3">
    <mergeCell ref="A4:G4"/>
    <mergeCell ref="A1:G1"/>
    <mergeCell ref="E2:G2"/>
  </mergeCells>
  <pageMargins left="0.70866141732283472" right="0.70866141732283472" top="0.78740157480314965" bottom="0.78740157480314965" header="0.31496062992125984" footer="0.31496062992125984"/>
  <pageSetup paperSize="9" scale="5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9"/>
  <sheetViews>
    <sheetView topLeftCell="A4" zoomScale="120" zoomScaleNormal="120" workbookViewId="0">
      <selection activeCell="R12" sqref="R12"/>
    </sheetView>
  </sheetViews>
  <sheetFormatPr defaultRowHeight="15" x14ac:dyDescent="0.25"/>
  <cols>
    <col min="1" max="1" width="13.42578125" style="211" customWidth="1"/>
    <col min="2" max="2" width="13" style="211" customWidth="1"/>
    <col min="3" max="3" width="8.28515625" style="211" customWidth="1"/>
    <col min="4" max="4" width="29.140625" style="211" customWidth="1"/>
    <col min="5" max="12" width="5" style="211" customWidth="1"/>
    <col min="13" max="14" width="8.5703125" style="211" customWidth="1"/>
    <col min="15" max="15" width="9.85546875" style="211" customWidth="1"/>
    <col min="16" max="16" width="8.5703125" style="211" customWidth="1"/>
    <col min="17" max="17" width="5.7109375" style="211" customWidth="1"/>
    <col min="18" max="16384" width="9.140625" style="211"/>
  </cols>
  <sheetData>
    <row r="1" spans="1:17" x14ac:dyDescent="0.25">
      <c r="A1" s="732" t="s">
        <v>81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</row>
    <row r="2" spans="1:17" x14ac:dyDescent="0.25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</row>
    <row r="3" spans="1:17" ht="16.5" x14ac:dyDescent="0.3">
      <c r="A3" s="733" t="s">
        <v>64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</row>
    <row r="4" spans="1:17" ht="16.5" x14ac:dyDescent="0.3">
      <c r="A4" s="734" t="s">
        <v>85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</row>
    <row r="5" spans="1:17" ht="16.5" x14ac:dyDescent="0.3">
      <c r="A5" s="733" t="s">
        <v>63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</row>
    <row r="6" spans="1:17" ht="15.75" thickBot="1" x14ac:dyDescent="0.3">
      <c r="Q6" s="340"/>
    </row>
    <row r="7" spans="1:17" ht="15.75" thickBot="1" x14ac:dyDescent="0.3">
      <c r="A7" s="339" t="s">
        <v>1</v>
      </c>
      <c r="B7" s="338" t="s">
        <v>2</v>
      </c>
      <c r="C7" s="338" t="s">
        <v>62</v>
      </c>
      <c r="D7" s="337" t="s">
        <v>4</v>
      </c>
      <c r="E7" s="735" t="s">
        <v>61</v>
      </c>
      <c r="F7" s="736"/>
      <c r="G7" s="737" t="s">
        <v>60</v>
      </c>
      <c r="H7" s="738"/>
      <c r="I7" s="735" t="s">
        <v>59</v>
      </c>
      <c r="J7" s="738"/>
      <c r="K7" s="735" t="s">
        <v>58</v>
      </c>
      <c r="L7" s="738"/>
      <c r="M7" s="336" t="s">
        <v>45</v>
      </c>
      <c r="N7" s="335" t="s">
        <v>7</v>
      </c>
      <c r="O7" s="334" t="s">
        <v>57</v>
      </c>
      <c r="P7" s="739" t="s">
        <v>56</v>
      </c>
      <c r="Q7" s="719" t="s">
        <v>55</v>
      </c>
    </row>
    <row r="8" spans="1:17" ht="15.75" thickBot="1" x14ac:dyDescent="0.3">
      <c r="A8" s="333"/>
      <c r="B8" s="332"/>
      <c r="C8" s="332"/>
      <c r="D8" s="331"/>
      <c r="E8" s="330" t="s">
        <v>54</v>
      </c>
      <c r="F8" s="330" t="s">
        <v>53</v>
      </c>
      <c r="G8" s="327" t="s">
        <v>54</v>
      </c>
      <c r="H8" s="326" t="s">
        <v>53</v>
      </c>
      <c r="I8" s="329" t="s">
        <v>54</v>
      </c>
      <c r="J8" s="328" t="s">
        <v>53</v>
      </c>
      <c r="K8" s="327" t="s">
        <v>54</v>
      </c>
      <c r="L8" s="326" t="s">
        <v>53</v>
      </c>
      <c r="M8" s="325" t="s">
        <v>52</v>
      </c>
      <c r="N8" s="324" t="s">
        <v>52</v>
      </c>
      <c r="O8" s="323" t="s">
        <v>51</v>
      </c>
      <c r="P8" s="739"/>
      <c r="Q8" s="720"/>
    </row>
    <row r="9" spans="1:17" ht="15.75" thickBot="1" x14ac:dyDescent="0.3">
      <c r="A9" s="100" t="s">
        <v>110</v>
      </c>
      <c r="B9" s="154" t="s">
        <v>44</v>
      </c>
      <c r="C9" s="153">
        <v>1996</v>
      </c>
      <c r="D9" s="655" t="s">
        <v>111</v>
      </c>
      <c r="E9" s="610">
        <v>4.4000000000000004</v>
      </c>
      <c r="F9" s="537">
        <v>57</v>
      </c>
      <c r="G9" s="230">
        <v>6.7</v>
      </c>
      <c r="H9" s="544">
        <v>59</v>
      </c>
      <c r="I9" s="230">
        <v>6.8</v>
      </c>
      <c r="J9" s="544">
        <v>38</v>
      </c>
      <c r="K9" s="228">
        <v>52</v>
      </c>
      <c r="L9" s="490">
        <v>52</v>
      </c>
      <c r="M9" s="226">
        <f t="shared" ref="M9:M40" si="0">(F9+H9+J9+L9)</f>
        <v>206</v>
      </c>
      <c r="N9" s="225">
        <f t="shared" ref="N9:N40" si="1">RANK(M9,$M$9:$M$64)</f>
        <v>3</v>
      </c>
      <c r="O9" s="721">
        <f>(M9+M10+M11+M12)</f>
        <v>696</v>
      </c>
      <c r="P9" s="755">
        <v>551</v>
      </c>
      <c r="Q9" s="716">
        <f>RANK(P9,$P$9:$P$68)</f>
        <v>2</v>
      </c>
    </row>
    <row r="10" spans="1:17" ht="15.75" thickBot="1" x14ac:dyDescent="0.3">
      <c r="A10" s="56" t="s">
        <v>112</v>
      </c>
      <c r="B10" s="66" t="s">
        <v>113</v>
      </c>
      <c r="C10" s="53">
        <v>1998</v>
      </c>
      <c r="D10" s="646" t="s">
        <v>111</v>
      </c>
      <c r="E10" s="601">
        <v>5.6</v>
      </c>
      <c r="F10" s="600">
        <v>45</v>
      </c>
      <c r="G10" s="230">
        <v>5.6</v>
      </c>
      <c r="H10" s="510">
        <v>37</v>
      </c>
      <c r="I10" s="230">
        <v>5</v>
      </c>
      <c r="J10" s="510">
        <v>20</v>
      </c>
      <c r="K10" s="228">
        <v>54</v>
      </c>
      <c r="L10" s="490">
        <v>54</v>
      </c>
      <c r="M10" s="226">
        <f t="shared" si="0"/>
        <v>156</v>
      </c>
      <c r="N10" s="225">
        <f t="shared" si="1"/>
        <v>7</v>
      </c>
      <c r="O10" s="721"/>
      <c r="P10" s="755"/>
      <c r="Q10" s="717"/>
    </row>
    <row r="11" spans="1:17" ht="15.75" thickBot="1" x14ac:dyDescent="0.3">
      <c r="A11" s="56" t="s">
        <v>114</v>
      </c>
      <c r="B11" s="66" t="s">
        <v>115</v>
      </c>
      <c r="C11" s="53">
        <v>1998</v>
      </c>
      <c r="D11" s="646" t="s">
        <v>111</v>
      </c>
      <c r="E11" s="618">
        <v>8.9</v>
      </c>
      <c r="F11" s="617">
        <v>12</v>
      </c>
      <c r="G11" s="230">
        <v>6.6</v>
      </c>
      <c r="H11" s="510">
        <v>57</v>
      </c>
      <c r="I11" s="230">
        <v>5.5</v>
      </c>
      <c r="J11" s="510">
        <v>27</v>
      </c>
      <c r="K11" s="228">
        <v>49</v>
      </c>
      <c r="L11" s="490">
        <v>49</v>
      </c>
      <c r="M11" s="240">
        <f t="shared" si="0"/>
        <v>145</v>
      </c>
      <c r="N11" s="225">
        <f t="shared" si="1"/>
        <v>8</v>
      </c>
      <c r="O11" s="721"/>
      <c r="P11" s="755"/>
      <c r="Q11" s="717"/>
    </row>
    <row r="12" spans="1:17" ht="15.75" thickBot="1" x14ac:dyDescent="0.3">
      <c r="A12" s="250" t="s">
        <v>116</v>
      </c>
      <c r="B12" s="320" t="s">
        <v>117</v>
      </c>
      <c r="C12" s="248">
        <v>1999</v>
      </c>
      <c r="D12" s="538" t="s">
        <v>111</v>
      </c>
      <c r="E12" s="611">
        <v>6.5</v>
      </c>
      <c r="F12" s="598">
        <v>36</v>
      </c>
      <c r="G12" s="230">
        <v>6.8</v>
      </c>
      <c r="H12" s="510">
        <v>61</v>
      </c>
      <c r="I12" s="230">
        <v>7.5</v>
      </c>
      <c r="J12" s="510">
        <v>45</v>
      </c>
      <c r="K12" s="228">
        <v>47</v>
      </c>
      <c r="L12" s="490">
        <v>47</v>
      </c>
      <c r="M12" s="226">
        <f t="shared" si="0"/>
        <v>189</v>
      </c>
      <c r="N12" s="225">
        <f t="shared" si="1"/>
        <v>6</v>
      </c>
      <c r="O12" s="721"/>
      <c r="P12" s="755"/>
      <c r="Q12" s="718"/>
    </row>
    <row r="13" spans="1:17" ht="15.75" customHeight="1" thickBot="1" x14ac:dyDescent="0.3">
      <c r="A13" s="121" t="s">
        <v>118</v>
      </c>
      <c r="B13" s="120" t="s">
        <v>119</v>
      </c>
      <c r="C13" s="119">
        <v>1997</v>
      </c>
      <c r="D13" s="656" t="s">
        <v>120</v>
      </c>
      <c r="E13" s="610">
        <v>16.7</v>
      </c>
      <c r="F13" s="537">
        <v>0</v>
      </c>
      <c r="G13" s="230">
        <v>5.8</v>
      </c>
      <c r="H13" s="510">
        <v>41</v>
      </c>
      <c r="I13" s="230">
        <v>6.5</v>
      </c>
      <c r="J13" s="510">
        <v>35</v>
      </c>
      <c r="K13" s="228">
        <v>46</v>
      </c>
      <c r="L13" s="490">
        <v>46</v>
      </c>
      <c r="M13" s="226">
        <f t="shared" si="0"/>
        <v>122</v>
      </c>
      <c r="N13" s="225">
        <f t="shared" si="1"/>
        <v>9</v>
      </c>
      <c r="O13" s="721">
        <f>(M13+M14+M15+M16)</f>
        <v>222</v>
      </c>
      <c r="P13" s="755">
        <v>222</v>
      </c>
      <c r="Q13" s="716">
        <f>RANK(P13,$P$9:$P$68)</f>
        <v>3</v>
      </c>
    </row>
    <row r="14" spans="1:17" ht="15.75" customHeight="1" thickBot="1" x14ac:dyDescent="0.3">
      <c r="A14" s="56" t="s">
        <v>121</v>
      </c>
      <c r="B14" s="66" t="s">
        <v>35</v>
      </c>
      <c r="C14" s="53">
        <v>1996</v>
      </c>
      <c r="D14" s="656" t="s">
        <v>120</v>
      </c>
      <c r="E14" s="601"/>
      <c r="F14" s="600"/>
      <c r="G14" s="230"/>
      <c r="H14" s="510"/>
      <c r="I14" s="230"/>
      <c r="J14" s="510"/>
      <c r="K14" s="228"/>
      <c r="L14" s="490"/>
      <c r="M14" s="226">
        <f t="shared" si="0"/>
        <v>0</v>
      </c>
      <c r="N14" s="225">
        <f t="shared" si="1"/>
        <v>11</v>
      </c>
      <c r="O14" s="721"/>
      <c r="P14" s="755"/>
      <c r="Q14" s="717"/>
    </row>
    <row r="15" spans="1:17" ht="15.75" customHeight="1" thickBot="1" x14ac:dyDescent="0.3">
      <c r="A15" s="56" t="s">
        <v>122</v>
      </c>
      <c r="B15" s="66" t="s">
        <v>123</v>
      </c>
      <c r="C15" s="53">
        <v>1997</v>
      </c>
      <c r="D15" s="656" t="s">
        <v>120</v>
      </c>
      <c r="E15" s="601"/>
      <c r="F15" s="600"/>
      <c r="G15" s="230"/>
      <c r="H15" s="510"/>
      <c r="I15" s="230"/>
      <c r="J15" s="510"/>
      <c r="K15" s="228"/>
      <c r="L15" s="490"/>
      <c r="M15" s="226">
        <f t="shared" si="0"/>
        <v>0</v>
      </c>
      <c r="N15" s="225">
        <f t="shared" si="1"/>
        <v>11</v>
      </c>
      <c r="O15" s="721"/>
      <c r="P15" s="755"/>
      <c r="Q15" s="717"/>
    </row>
    <row r="16" spans="1:17" ht="15.75" customHeight="1" thickBot="1" x14ac:dyDescent="0.3">
      <c r="A16" s="259" t="s">
        <v>124</v>
      </c>
      <c r="B16" s="322" t="s">
        <v>43</v>
      </c>
      <c r="C16" s="257">
        <v>1998</v>
      </c>
      <c r="D16" s="656" t="s">
        <v>120</v>
      </c>
      <c r="E16" s="599">
        <v>5.6</v>
      </c>
      <c r="F16" s="616">
        <v>45</v>
      </c>
      <c r="G16" s="230">
        <v>5.3</v>
      </c>
      <c r="H16" s="510">
        <v>31</v>
      </c>
      <c r="I16" s="230">
        <v>5.2</v>
      </c>
      <c r="J16" s="510">
        <v>22</v>
      </c>
      <c r="K16" s="228">
        <v>2</v>
      </c>
      <c r="L16" s="490">
        <v>2</v>
      </c>
      <c r="M16" s="226">
        <f t="shared" si="0"/>
        <v>100</v>
      </c>
      <c r="N16" s="225">
        <f t="shared" si="1"/>
        <v>10</v>
      </c>
      <c r="O16" s="721"/>
      <c r="P16" s="755"/>
      <c r="Q16" s="718"/>
    </row>
    <row r="17" spans="1:17" ht="15.75" customHeight="1" thickBot="1" x14ac:dyDescent="0.3">
      <c r="A17" s="265" t="s">
        <v>40</v>
      </c>
      <c r="B17" s="264" t="s">
        <v>39</v>
      </c>
      <c r="C17" s="321">
        <v>1997</v>
      </c>
      <c r="D17" s="675" t="s">
        <v>34</v>
      </c>
      <c r="E17" s="610">
        <v>4.3</v>
      </c>
      <c r="F17" s="600">
        <v>58</v>
      </c>
      <c r="G17" s="230">
        <v>6.9</v>
      </c>
      <c r="H17" s="510">
        <v>63</v>
      </c>
      <c r="I17" s="230">
        <v>7.7</v>
      </c>
      <c r="J17" s="510">
        <v>47</v>
      </c>
      <c r="K17" s="228">
        <v>45</v>
      </c>
      <c r="L17" s="490">
        <v>45</v>
      </c>
      <c r="M17" s="226">
        <f t="shared" si="0"/>
        <v>213</v>
      </c>
      <c r="N17" s="225">
        <f t="shared" si="1"/>
        <v>1</v>
      </c>
      <c r="O17" s="721">
        <f>(M17+M18+M19+M20)</f>
        <v>823</v>
      </c>
      <c r="P17" s="755">
        <v>624</v>
      </c>
      <c r="Q17" s="716">
        <f>RANK(P17,$P$9:$P$68)</f>
        <v>1</v>
      </c>
    </row>
    <row r="18" spans="1:17" ht="15.75" customHeight="1" thickBot="1" x14ac:dyDescent="0.3">
      <c r="A18" s="56" t="s">
        <v>37</v>
      </c>
      <c r="B18" s="135" t="s">
        <v>36</v>
      </c>
      <c r="C18" s="129">
        <v>1995</v>
      </c>
      <c r="D18" s="659" t="s">
        <v>34</v>
      </c>
      <c r="E18" s="601">
        <v>4</v>
      </c>
      <c r="F18" s="600">
        <v>61</v>
      </c>
      <c r="G18" s="230">
        <v>6.2</v>
      </c>
      <c r="H18" s="510">
        <v>49</v>
      </c>
      <c r="I18" s="230">
        <v>6.5</v>
      </c>
      <c r="J18" s="510">
        <v>35</v>
      </c>
      <c r="K18" s="228">
        <v>54</v>
      </c>
      <c r="L18" s="490">
        <v>54</v>
      </c>
      <c r="M18" s="240">
        <f t="shared" si="0"/>
        <v>199</v>
      </c>
      <c r="N18" s="225">
        <f t="shared" si="1"/>
        <v>5</v>
      </c>
      <c r="O18" s="721"/>
      <c r="P18" s="755"/>
      <c r="Q18" s="717"/>
    </row>
    <row r="19" spans="1:17" ht="15.75" customHeight="1" thickBot="1" x14ac:dyDescent="0.3">
      <c r="A19" s="56" t="s">
        <v>42</v>
      </c>
      <c r="B19" s="130" t="s">
        <v>41</v>
      </c>
      <c r="C19" s="129">
        <v>1996</v>
      </c>
      <c r="D19" s="659" t="s">
        <v>34</v>
      </c>
      <c r="E19" s="601">
        <v>5.4</v>
      </c>
      <c r="F19" s="600">
        <v>47</v>
      </c>
      <c r="G19" s="243">
        <v>6.6</v>
      </c>
      <c r="H19" s="521">
        <v>57</v>
      </c>
      <c r="I19" s="230">
        <v>7.5</v>
      </c>
      <c r="J19" s="510">
        <v>45</v>
      </c>
      <c r="K19" s="228">
        <v>52</v>
      </c>
      <c r="L19" s="490">
        <v>52</v>
      </c>
      <c r="M19" s="226">
        <f t="shared" si="0"/>
        <v>201</v>
      </c>
      <c r="N19" s="225">
        <f t="shared" si="1"/>
        <v>4</v>
      </c>
      <c r="O19" s="721"/>
      <c r="P19" s="755"/>
      <c r="Q19" s="717"/>
    </row>
    <row r="20" spans="1:17" ht="15.75" customHeight="1" thickBot="1" x14ac:dyDescent="0.3">
      <c r="A20" s="224" t="s">
        <v>125</v>
      </c>
      <c r="B20" s="320" t="s">
        <v>38</v>
      </c>
      <c r="C20" s="248">
        <v>1997</v>
      </c>
      <c r="D20" s="676" t="s">
        <v>34</v>
      </c>
      <c r="E20" s="599">
        <v>4.2</v>
      </c>
      <c r="F20" s="598">
        <v>59</v>
      </c>
      <c r="G20" s="615">
        <v>6.6</v>
      </c>
      <c r="H20" s="613">
        <v>57</v>
      </c>
      <c r="I20" s="230">
        <v>6.9</v>
      </c>
      <c r="J20" s="510">
        <v>39</v>
      </c>
      <c r="K20" s="228">
        <v>55</v>
      </c>
      <c r="L20" s="490">
        <v>55</v>
      </c>
      <c r="M20" s="226">
        <f t="shared" si="0"/>
        <v>210</v>
      </c>
      <c r="N20" s="225">
        <f t="shared" si="1"/>
        <v>2</v>
      </c>
      <c r="O20" s="721"/>
      <c r="P20" s="755"/>
      <c r="Q20" s="718"/>
    </row>
    <row r="21" spans="1:17" ht="15.75" customHeight="1" thickBot="1" x14ac:dyDescent="0.3">
      <c r="A21" s="319"/>
      <c r="B21" s="318"/>
      <c r="C21" s="317"/>
      <c r="D21" s="306"/>
      <c r="E21" s="303"/>
      <c r="F21" s="217"/>
      <c r="G21" s="219"/>
      <c r="H21" s="242"/>
      <c r="I21" s="230"/>
      <c r="J21" s="229"/>
      <c r="K21" s="228"/>
      <c r="L21" s="227"/>
      <c r="M21" s="226">
        <f t="shared" si="0"/>
        <v>0</v>
      </c>
      <c r="N21" s="225">
        <f t="shared" si="1"/>
        <v>11</v>
      </c>
      <c r="O21" s="721">
        <f>(M21+M22+M23+M24)</f>
        <v>0</v>
      </c>
      <c r="P21" s="722"/>
      <c r="Q21" s="716" t="e">
        <f>RANK(P21,$P$9:$P$68)</f>
        <v>#N/A</v>
      </c>
    </row>
    <row r="22" spans="1:17" ht="15.75" customHeight="1" thickBot="1" x14ac:dyDescent="0.3">
      <c r="A22" s="312"/>
      <c r="B22" s="316"/>
      <c r="C22" s="315"/>
      <c r="D22" s="306"/>
      <c r="E22" s="297"/>
      <c r="F22" s="296"/>
      <c r="G22" s="314"/>
      <c r="H22" s="313"/>
      <c r="I22" s="230"/>
      <c r="J22" s="229"/>
      <c r="K22" s="228"/>
      <c r="L22" s="227"/>
      <c r="M22" s="226">
        <f t="shared" si="0"/>
        <v>0</v>
      </c>
      <c r="N22" s="225">
        <f t="shared" si="1"/>
        <v>11</v>
      </c>
      <c r="O22" s="721"/>
      <c r="P22" s="722"/>
      <c r="Q22" s="717"/>
    </row>
    <row r="23" spans="1:17" ht="15.75" customHeight="1" thickBot="1" x14ac:dyDescent="0.3">
      <c r="A23" s="312"/>
      <c r="B23" s="311"/>
      <c r="C23" s="310"/>
      <c r="D23" s="306"/>
      <c r="E23" s="297"/>
      <c r="F23" s="296"/>
      <c r="G23" s="231"/>
      <c r="H23" s="229"/>
      <c r="I23" s="230"/>
      <c r="J23" s="229"/>
      <c r="K23" s="228"/>
      <c r="L23" s="227"/>
      <c r="M23" s="240">
        <f t="shared" si="0"/>
        <v>0</v>
      </c>
      <c r="N23" s="225">
        <f t="shared" si="1"/>
        <v>11</v>
      </c>
      <c r="O23" s="721"/>
      <c r="P23" s="722"/>
      <c r="Q23" s="717"/>
    </row>
    <row r="24" spans="1:17" ht="15.75" customHeight="1" thickBot="1" x14ac:dyDescent="0.3">
      <c r="A24" s="309"/>
      <c r="B24" s="308"/>
      <c r="C24" s="307"/>
      <c r="D24" s="306"/>
      <c r="E24" s="305"/>
      <c r="F24" s="294"/>
      <c r="G24" s="231"/>
      <c r="H24" s="229"/>
      <c r="I24" s="230"/>
      <c r="J24" s="229"/>
      <c r="K24" s="228"/>
      <c r="L24" s="227"/>
      <c r="M24" s="226">
        <f t="shared" si="0"/>
        <v>0</v>
      </c>
      <c r="N24" s="225">
        <f t="shared" si="1"/>
        <v>11</v>
      </c>
      <c r="O24" s="721"/>
      <c r="P24" s="722"/>
      <c r="Q24" s="718"/>
    </row>
    <row r="25" spans="1:17" ht="15.75" customHeight="1" thickBot="1" x14ac:dyDescent="0.3">
      <c r="A25" s="293"/>
      <c r="B25" s="276"/>
      <c r="C25" s="275"/>
      <c r="D25" s="304"/>
      <c r="E25" s="303"/>
      <c r="F25" s="217"/>
      <c r="G25" s="231"/>
      <c r="H25" s="229"/>
      <c r="I25" s="230"/>
      <c r="J25" s="229"/>
      <c r="K25" s="228"/>
      <c r="L25" s="227"/>
      <c r="M25" s="226">
        <f t="shared" si="0"/>
        <v>0</v>
      </c>
      <c r="N25" s="225">
        <f t="shared" si="1"/>
        <v>11</v>
      </c>
      <c r="O25" s="721">
        <f>(M25+M26+M27+M28)</f>
        <v>0</v>
      </c>
      <c r="P25" s="722"/>
      <c r="Q25" s="716" t="e">
        <f>RANK(P25,$P$9:$P$68)</f>
        <v>#N/A</v>
      </c>
    </row>
    <row r="26" spans="1:17" ht="15.75" customHeight="1" thickBot="1" x14ac:dyDescent="0.3">
      <c r="A26" s="255"/>
      <c r="B26" s="271"/>
      <c r="C26" s="270"/>
      <c r="D26" s="273"/>
      <c r="E26" s="297"/>
      <c r="F26" s="296"/>
      <c r="G26" s="231"/>
      <c r="H26" s="229"/>
      <c r="I26" s="230"/>
      <c r="J26" s="229"/>
      <c r="K26" s="228"/>
      <c r="L26" s="227"/>
      <c r="M26" s="226">
        <f t="shared" si="0"/>
        <v>0</v>
      </c>
      <c r="N26" s="225">
        <f t="shared" si="1"/>
        <v>11</v>
      </c>
      <c r="O26" s="721"/>
      <c r="P26" s="722"/>
      <c r="Q26" s="717"/>
    </row>
    <row r="27" spans="1:17" ht="15.75" customHeight="1" thickBot="1" x14ac:dyDescent="0.3">
      <c r="A27" s="272"/>
      <c r="B27" s="271"/>
      <c r="C27" s="270"/>
      <c r="D27" s="273"/>
      <c r="E27" s="297"/>
      <c r="F27" s="296"/>
      <c r="G27" s="231"/>
      <c r="H27" s="229"/>
      <c r="I27" s="230"/>
      <c r="J27" s="229"/>
      <c r="K27" s="228"/>
      <c r="L27" s="227"/>
      <c r="M27" s="226">
        <f t="shared" si="0"/>
        <v>0</v>
      </c>
      <c r="N27" s="225">
        <f t="shared" si="1"/>
        <v>11</v>
      </c>
      <c r="O27" s="721"/>
      <c r="P27" s="722"/>
      <c r="Q27" s="717"/>
    </row>
    <row r="28" spans="1:17" ht="15.75" customHeight="1" thickBot="1" x14ac:dyDescent="0.3">
      <c r="A28" s="284"/>
      <c r="B28" s="283"/>
      <c r="C28" s="282"/>
      <c r="D28" s="291"/>
      <c r="E28" s="302"/>
      <c r="F28" s="301"/>
      <c r="G28" s="244"/>
      <c r="H28" s="242"/>
      <c r="I28" s="243"/>
      <c r="J28" s="242"/>
      <c r="K28" s="241"/>
      <c r="L28" s="227"/>
      <c r="M28" s="240">
        <f t="shared" si="0"/>
        <v>0</v>
      </c>
      <c r="N28" s="225">
        <f t="shared" si="1"/>
        <v>11</v>
      </c>
      <c r="O28" s="721"/>
      <c r="P28" s="723"/>
      <c r="Q28" s="718"/>
    </row>
    <row r="29" spans="1:17" ht="15.75" customHeight="1" thickBot="1" x14ac:dyDescent="0.3">
      <c r="A29" s="269"/>
      <c r="B29" s="268"/>
      <c r="C29" s="267"/>
      <c r="D29" s="251"/>
      <c r="E29" s="297"/>
      <c r="F29" s="296"/>
      <c r="G29" s="236"/>
      <c r="H29" s="234"/>
      <c r="I29" s="235"/>
      <c r="J29" s="234"/>
      <c r="K29" s="233"/>
      <c r="L29" s="227"/>
      <c r="M29" s="226">
        <f t="shared" si="0"/>
        <v>0</v>
      </c>
      <c r="N29" s="225">
        <f t="shared" si="1"/>
        <v>11</v>
      </c>
      <c r="O29" s="721">
        <f>(M29+M30+M31+M32)</f>
        <v>0</v>
      </c>
      <c r="P29" s="725"/>
      <c r="Q29" s="716" t="e">
        <f>RANK(P29,$P$9:$P$68)</f>
        <v>#N/A</v>
      </c>
    </row>
    <row r="30" spans="1:17" ht="15.75" customHeight="1" thickBot="1" x14ac:dyDescent="0.3">
      <c r="A30" s="287"/>
      <c r="B30" s="286"/>
      <c r="C30" s="285"/>
      <c r="D30" s="251"/>
      <c r="E30" s="297"/>
      <c r="F30" s="296"/>
      <c r="G30" s="231"/>
      <c r="H30" s="229"/>
      <c r="I30" s="230"/>
      <c r="J30" s="229"/>
      <c r="K30" s="228"/>
      <c r="L30" s="227"/>
      <c r="M30" s="240">
        <f t="shared" si="0"/>
        <v>0</v>
      </c>
      <c r="N30" s="225">
        <f t="shared" si="1"/>
        <v>11</v>
      </c>
      <c r="O30" s="721"/>
      <c r="P30" s="722"/>
      <c r="Q30" s="717"/>
    </row>
    <row r="31" spans="1:17" ht="15.75" customHeight="1" thickBot="1" x14ac:dyDescent="0.3">
      <c r="A31" s="287"/>
      <c r="B31" s="286"/>
      <c r="C31" s="285"/>
      <c r="D31" s="251"/>
      <c r="E31" s="297"/>
      <c r="F31" s="296"/>
      <c r="G31" s="231"/>
      <c r="H31" s="229"/>
      <c r="I31" s="230"/>
      <c r="J31" s="229"/>
      <c r="K31" s="228"/>
      <c r="L31" s="227"/>
      <c r="M31" s="226">
        <f t="shared" si="0"/>
        <v>0</v>
      </c>
      <c r="N31" s="225">
        <f t="shared" si="1"/>
        <v>11</v>
      </c>
      <c r="O31" s="721"/>
      <c r="P31" s="722"/>
      <c r="Q31" s="717"/>
    </row>
    <row r="32" spans="1:17" ht="15.75" customHeight="1" thickBot="1" x14ac:dyDescent="0.3">
      <c r="A32" s="284"/>
      <c r="B32" s="283"/>
      <c r="C32" s="282"/>
      <c r="D32" s="300"/>
      <c r="E32" s="297"/>
      <c r="F32" s="296"/>
      <c r="G32" s="219"/>
      <c r="H32" s="217"/>
      <c r="I32" s="218"/>
      <c r="J32" s="217"/>
      <c r="K32" s="216"/>
      <c r="L32" s="227"/>
      <c r="M32" s="299">
        <f t="shared" si="0"/>
        <v>0</v>
      </c>
      <c r="N32" s="225">
        <f t="shared" si="1"/>
        <v>11</v>
      </c>
      <c r="O32" s="721"/>
      <c r="P32" s="731"/>
      <c r="Q32" s="718"/>
    </row>
    <row r="33" spans="1:17" ht="15.75" customHeight="1" thickBot="1" x14ac:dyDescent="0.3">
      <c r="A33" s="269"/>
      <c r="B33" s="268"/>
      <c r="C33" s="267"/>
      <c r="D33" s="251"/>
      <c r="E33" s="297"/>
      <c r="F33" s="296"/>
      <c r="G33" s="231"/>
      <c r="H33" s="298"/>
      <c r="I33" s="230"/>
      <c r="J33" s="298"/>
      <c r="K33" s="228"/>
      <c r="L33" s="227"/>
      <c r="M33" s="240">
        <f t="shared" si="0"/>
        <v>0</v>
      </c>
      <c r="N33" s="225">
        <f t="shared" si="1"/>
        <v>11</v>
      </c>
      <c r="O33" s="721">
        <f>(M33+M34+M35+M36)</f>
        <v>0</v>
      </c>
      <c r="P33" s="724"/>
      <c r="Q33" s="716" t="e">
        <f>RANK(P33,$P$9:$P$68)</f>
        <v>#N/A</v>
      </c>
    </row>
    <row r="34" spans="1:17" ht="15.75" customHeight="1" thickBot="1" x14ac:dyDescent="0.3">
      <c r="A34" s="272"/>
      <c r="B34" s="286"/>
      <c r="C34" s="285"/>
      <c r="D34" s="251"/>
      <c r="E34" s="297"/>
      <c r="F34" s="296"/>
      <c r="G34" s="231"/>
      <c r="H34" s="229"/>
      <c r="I34" s="230"/>
      <c r="J34" s="229"/>
      <c r="K34" s="228"/>
      <c r="L34" s="227"/>
      <c r="M34" s="226">
        <f t="shared" si="0"/>
        <v>0</v>
      </c>
      <c r="N34" s="225">
        <f t="shared" si="1"/>
        <v>11</v>
      </c>
      <c r="O34" s="721"/>
      <c r="P34" s="724"/>
      <c r="Q34" s="717"/>
    </row>
    <row r="35" spans="1:17" ht="15.75" customHeight="1" thickBot="1" x14ac:dyDescent="0.3">
      <c r="A35" s="272"/>
      <c r="B35" s="271"/>
      <c r="C35" s="285"/>
      <c r="D35" s="251"/>
      <c r="E35" s="297"/>
      <c r="F35" s="296"/>
      <c r="G35" s="231"/>
      <c r="H35" s="229"/>
      <c r="I35" s="230"/>
      <c r="J35" s="229"/>
      <c r="K35" s="228"/>
      <c r="L35" s="227"/>
      <c r="M35" s="226">
        <f t="shared" si="0"/>
        <v>0</v>
      </c>
      <c r="N35" s="225">
        <f t="shared" si="1"/>
        <v>11</v>
      </c>
      <c r="O35" s="721"/>
      <c r="P35" s="724"/>
      <c r="Q35" s="717"/>
    </row>
    <row r="36" spans="1:17" ht="15.75" customHeight="1" thickBot="1" x14ac:dyDescent="0.3">
      <c r="A36" s="255"/>
      <c r="B36" s="254"/>
      <c r="C36" s="282"/>
      <c r="D36" s="251"/>
      <c r="E36" s="295"/>
      <c r="F36" s="294"/>
      <c r="G36" s="231"/>
      <c r="H36" s="229"/>
      <c r="I36" s="230"/>
      <c r="J36" s="229"/>
      <c r="K36" s="228"/>
      <c r="L36" s="227"/>
      <c r="M36" s="226">
        <f t="shared" si="0"/>
        <v>0</v>
      </c>
      <c r="N36" s="225">
        <f t="shared" si="1"/>
        <v>11</v>
      </c>
      <c r="O36" s="721"/>
      <c r="P36" s="724"/>
      <c r="Q36" s="718"/>
    </row>
    <row r="37" spans="1:17" ht="15.75" customHeight="1" thickBot="1" x14ac:dyDescent="0.3">
      <c r="A37" s="293"/>
      <c r="B37" s="276"/>
      <c r="C37" s="275"/>
      <c r="D37" s="292"/>
      <c r="E37" s="232"/>
      <c r="F37" s="229"/>
      <c r="G37" s="231"/>
      <c r="H37" s="229"/>
      <c r="I37" s="230"/>
      <c r="J37" s="229"/>
      <c r="K37" s="228"/>
      <c r="L37" s="227"/>
      <c r="M37" s="226">
        <f t="shared" si="0"/>
        <v>0</v>
      </c>
      <c r="N37" s="225">
        <f t="shared" si="1"/>
        <v>11</v>
      </c>
      <c r="O37" s="721">
        <f>(M37+M38+M39+M40)</f>
        <v>0</v>
      </c>
      <c r="P37" s="724"/>
      <c r="Q37" s="716" t="e">
        <f>RANK(P37,$P$9:$P$68)</f>
        <v>#N/A</v>
      </c>
    </row>
    <row r="38" spans="1:17" ht="15.75" customHeight="1" thickBot="1" x14ac:dyDescent="0.3">
      <c r="A38" s="255"/>
      <c r="B38" s="271"/>
      <c r="C38" s="270"/>
      <c r="D38" s="273"/>
      <c r="E38" s="232"/>
      <c r="F38" s="229"/>
      <c r="G38" s="231"/>
      <c r="H38" s="229"/>
      <c r="I38" s="230"/>
      <c r="J38" s="229"/>
      <c r="K38" s="228"/>
      <c r="L38" s="227"/>
      <c r="M38" s="226">
        <f t="shared" si="0"/>
        <v>0</v>
      </c>
      <c r="N38" s="225">
        <f t="shared" si="1"/>
        <v>11</v>
      </c>
      <c r="O38" s="721"/>
      <c r="P38" s="724"/>
      <c r="Q38" s="717"/>
    </row>
    <row r="39" spans="1:17" ht="15.75" customHeight="1" thickBot="1" x14ac:dyDescent="0.3">
      <c r="A39" s="272"/>
      <c r="B39" s="271"/>
      <c r="C39" s="270"/>
      <c r="D39" s="273"/>
      <c r="E39" s="232"/>
      <c r="F39" s="229"/>
      <c r="G39" s="231"/>
      <c r="H39" s="229"/>
      <c r="I39" s="230"/>
      <c r="J39" s="229"/>
      <c r="K39" s="228"/>
      <c r="L39" s="227"/>
      <c r="M39" s="226">
        <f t="shared" si="0"/>
        <v>0</v>
      </c>
      <c r="N39" s="225">
        <f t="shared" si="1"/>
        <v>11</v>
      </c>
      <c r="O39" s="721"/>
      <c r="P39" s="724"/>
      <c r="Q39" s="717"/>
    </row>
    <row r="40" spans="1:17" ht="15.75" customHeight="1" thickBot="1" x14ac:dyDescent="0.3">
      <c r="A40" s="284"/>
      <c r="B40" s="283"/>
      <c r="C40" s="282"/>
      <c r="D40" s="291"/>
      <c r="E40" s="232"/>
      <c r="F40" s="229"/>
      <c r="G40" s="231"/>
      <c r="H40" s="229"/>
      <c r="I40" s="230"/>
      <c r="J40" s="229"/>
      <c r="K40" s="228"/>
      <c r="L40" s="227"/>
      <c r="M40" s="240">
        <f t="shared" si="0"/>
        <v>0</v>
      </c>
      <c r="N40" s="225">
        <f t="shared" si="1"/>
        <v>11</v>
      </c>
      <c r="O40" s="721"/>
      <c r="P40" s="724"/>
      <c r="Q40" s="718"/>
    </row>
    <row r="41" spans="1:17" ht="15.75" customHeight="1" thickBot="1" x14ac:dyDescent="0.3">
      <c r="A41" s="255"/>
      <c r="B41" s="254"/>
      <c r="C41" s="253"/>
      <c r="D41" s="251"/>
      <c r="E41" s="232"/>
      <c r="F41" s="229"/>
      <c r="G41" s="231"/>
      <c r="H41" s="229"/>
      <c r="I41" s="230"/>
      <c r="J41" s="229"/>
      <c r="K41" s="228"/>
      <c r="L41" s="227"/>
      <c r="M41" s="226">
        <f t="shared" ref="M41:M68" si="2">(F41+H41+J41+L41)</f>
        <v>0</v>
      </c>
      <c r="N41" s="225">
        <f t="shared" ref="N41:N68" si="3">RANK(M41,$M$9:$M$64)</f>
        <v>11</v>
      </c>
      <c r="O41" s="721">
        <f>(M41+M42+M43+M44)</f>
        <v>0</v>
      </c>
      <c r="P41" s="724"/>
      <c r="Q41" s="716" t="e">
        <f>RANK(P41,$P$9:$P$68)</f>
        <v>#N/A</v>
      </c>
    </row>
    <row r="42" spans="1:17" ht="15.75" customHeight="1" thickBot="1" x14ac:dyDescent="0.3">
      <c r="A42" s="290"/>
      <c r="B42" s="289"/>
      <c r="C42" s="288"/>
      <c r="D42" s="251"/>
      <c r="E42" s="232"/>
      <c r="F42" s="229"/>
      <c r="G42" s="231"/>
      <c r="H42" s="229"/>
      <c r="I42" s="230"/>
      <c r="J42" s="229"/>
      <c r="K42" s="228"/>
      <c r="L42" s="227"/>
      <c r="M42" s="226">
        <f t="shared" si="2"/>
        <v>0</v>
      </c>
      <c r="N42" s="225">
        <f t="shared" si="3"/>
        <v>11</v>
      </c>
      <c r="O42" s="721"/>
      <c r="P42" s="724"/>
      <c r="Q42" s="717"/>
    </row>
    <row r="43" spans="1:17" ht="15.75" customHeight="1" thickBot="1" x14ac:dyDescent="0.3">
      <c r="A43" s="287"/>
      <c r="B43" s="286"/>
      <c r="C43" s="285"/>
      <c r="D43" s="251"/>
      <c r="E43" s="232"/>
      <c r="F43" s="229"/>
      <c r="G43" s="231"/>
      <c r="H43" s="229"/>
      <c r="I43" s="230"/>
      <c r="J43" s="229"/>
      <c r="K43" s="228"/>
      <c r="L43" s="227"/>
      <c r="M43" s="226">
        <f t="shared" si="2"/>
        <v>0</v>
      </c>
      <c r="N43" s="225">
        <f t="shared" si="3"/>
        <v>11</v>
      </c>
      <c r="O43" s="721"/>
      <c r="P43" s="724"/>
      <c r="Q43" s="717"/>
    </row>
    <row r="44" spans="1:17" ht="15.75" customHeight="1" thickBot="1" x14ac:dyDescent="0.3">
      <c r="A44" s="284"/>
      <c r="B44" s="283"/>
      <c r="C44" s="282"/>
      <c r="D44" s="251"/>
      <c r="E44" s="232"/>
      <c r="F44" s="229"/>
      <c r="G44" s="231"/>
      <c r="H44" s="229"/>
      <c r="I44" s="230"/>
      <c r="J44" s="229"/>
      <c r="K44" s="228"/>
      <c r="L44" s="227"/>
      <c r="M44" s="240">
        <f t="shared" si="2"/>
        <v>0</v>
      </c>
      <c r="N44" s="225">
        <f t="shared" si="3"/>
        <v>11</v>
      </c>
      <c r="O44" s="721"/>
      <c r="P44" s="724"/>
      <c r="Q44" s="718"/>
    </row>
    <row r="45" spans="1:17" ht="15.75" customHeight="1" thickBot="1" x14ac:dyDescent="0.3">
      <c r="A45" s="277"/>
      <c r="B45" s="276"/>
      <c r="C45" s="275"/>
      <c r="D45" s="281"/>
      <c r="E45" s="232"/>
      <c r="F45" s="229"/>
      <c r="G45" s="231"/>
      <c r="H45" s="229"/>
      <c r="I45" s="230"/>
      <c r="J45" s="229"/>
      <c r="K45" s="228"/>
      <c r="L45" s="227"/>
      <c r="M45" s="240">
        <f t="shared" si="2"/>
        <v>0</v>
      </c>
      <c r="N45" s="225">
        <f t="shared" si="3"/>
        <v>11</v>
      </c>
      <c r="O45" s="721">
        <f>(M45+M46+M47+M48)</f>
        <v>0</v>
      </c>
      <c r="P45" s="727"/>
      <c r="Q45" s="716" t="e">
        <f>RANK(P45,$P$9:$P$68)</f>
        <v>#N/A</v>
      </c>
    </row>
    <row r="46" spans="1:17" ht="15.75" customHeight="1" thickBot="1" x14ac:dyDescent="0.3">
      <c r="A46" s="272"/>
      <c r="B46" s="271"/>
      <c r="C46" s="270"/>
      <c r="D46" s="273"/>
      <c r="E46" s="232"/>
      <c r="F46" s="229"/>
      <c r="G46" s="231"/>
      <c r="H46" s="229"/>
      <c r="I46" s="230"/>
      <c r="J46" s="229"/>
      <c r="K46" s="228"/>
      <c r="L46" s="227"/>
      <c r="M46" s="226">
        <f t="shared" si="2"/>
        <v>0</v>
      </c>
      <c r="N46" s="225">
        <f t="shared" si="3"/>
        <v>11</v>
      </c>
      <c r="O46" s="721"/>
      <c r="P46" s="728"/>
      <c r="Q46" s="717"/>
    </row>
    <row r="47" spans="1:17" ht="15.75" customHeight="1" thickBot="1" x14ac:dyDescent="0.3">
      <c r="A47" s="272"/>
      <c r="B47" s="271"/>
      <c r="C47" s="270"/>
      <c r="D47" s="273"/>
      <c r="E47" s="232"/>
      <c r="F47" s="229"/>
      <c r="G47" s="231"/>
      <c r="H47" s="229"/>
      <c r="I47" s="230"/>
      <c r="J47" s="229"/>
      <c r="K47" s="228"/>
      <c r="L47" s="227"/>
      <c r="M47" s="226">
        <f t="shared" si="2"/>
        <v>0</v>
      </c>
      <c r="N47" s="225">
        <f t="shared" si="3"/>
        <v>11</v>
      </c>
      <c r="O47" s="721"/>
      <c r="P47" s="728"/>
      <c r="Q47" s="717"/>
    </row>
    <row r="48" spans="1:17" ht="15.75" customHeight="1" thickBot="1" x14ac:dyDescent="0.3">
      <c r="A48" s="280"/>
      <c r="B48" s="279"/>
      <c r="C48" s="278"/>
      <c r="D48" s="251"/>
      <c r="E48" s="232"/>
      <c r="F48" s="229"/>
      <c r="G48" s="231"/>
      <c r="H48" s="229"/>
      <c r="I48" s="230"/>
      <c r="J48" s="229"/>
      <c r="K48" s="228"/>
      <c r="L48" s="227"/>
      <c r="M48" s="226">
        <f t="shared" si="2"/>
        <v>0</v>
      </c>
      <c r="N48" s="225">
        <f t="shared" si="3"/>
        <v>11</v>
      </c>
      <c r="O48" s="721"/>
      <c r="P48" s="729"/>
      <c r="Q48" s="718"/>
    </row>
    <row r="49" spans="1:18" ht="15.75" customHeight="1" thickBot="1" x14ac:dyDescent="0.3">
      <c r="A49" s="277"/>
      <c r="B49" s="276"/>
      <c r="C49" s="275"/>
      <c r="D49" s="274"/>
      <c r="E49" s="232"/>
      <c r="F49" s="229"/>
      <c r="G49" s="231"/>
      <c r="H49" s="229"/>
      <c r="I49" s="230"/>
      <c r="J49" s="229"/>
      <c r="K49" s="228"/>
      <c r="L49" s="227"/>
      <c r="M49" s="240">
        <f t="shared" si="2"/>
        <v>0</v>
      </c>
      <c r="N49" s="225">
        <f t="shared" si="3"/>
        <v>11</v>
      </c>
      <c r="O49" s="721">
        <f>(M49+M50+M51+M52)</f>
        <v>0</v>
      </c>
      <c r="P49" s="723"/>
      <c r="Q49" s="716" t="e">
        <f>RANK(P49,$P$9:$P$68)</f>
        <v>#N/A</v>
      </c>
    </row>
    <row r="50" spans="1:18" ht="15.75" customHeight="1" thickBot="1" x14ac:dyDescent="0.3">
      <c r="A50" s="272"/>
      <c r="B50" s="271"/>
      <c r="C50" s="270"/>
      <c r="D50" s="273"/>
      <c r="E50" s="232"/>
      <c r="F50" s="229"/>
      <c r="G50" s="231"/>
      <c r="H50" s="229"/>
      <c r="I50" s="230"/>
      <c r="J50" s="229"/>
      <c r="K50" s="228"/>
      <c r="L50" s="227"/>
      <c r="M50" s="226">
        <f t="shared" si="2"/>
        <v>0</v>
      </c>
      <c r="N50" s="225">
        <f t="shared" si="3"/>
        <v>11</v>
      </c>
      <c r="O50" s="721"/>
      <c r="P50" s="730"/>
      <c r="Q50" s="717"/>
    </row>
    <row r="51" spans="1:18" ht="15.75" customHeight="1" thickBot="1" x14ac:dyDescent="0.3">
      <c r="A51" s="272"/>
      <c r="B51" s="271"/>
      <c r="C51" s="270"/>
      <c r="D51" s="247"/>
      <c r="E51" s="232"/>
      <c r="F51" s="229"/>
      <c r="G51" s="231"/>
      <c r="H51" s="229"/>
      <c r="I51" s="230"/>
      <c r="J51" s="229"/>
      <c r="K51" s="228"/>
      <c r="L51" s="227"/>
      <c r="M51" s="226">
        <f t="shared" si="2"/>
        <v>0</v>
      </c>
      <c r="N51" s="225">
        <f t="shared" si="3"/>
        <v>11</v>
      </c>
      <c r="O51" s="721"/>
      <c r="P51" s="730"/>
      <c r="Q51" s="717"/>
    </row>
    <row r="52" spans="1:18" ht="15.75" customHeight="1" thickBot="1" x14ac:dyDescent="0.3">
      <c r="A52" s="269"/>
      <c r="B52" s="268"/>
      <c r="C52" s="267"/>
      <c r="D52" s="266"/>
      <c r="E52" s="232"/>
      <c r="F52" s="229"/>
      <c r="G52" s="231"/>
      <c r="H52" s="229"/>
      <c r="I52" s="230"/>
      <c r="J52" s="229"/>
      <c r="K52" s="228"/>
      <c r="L52" s="227"/>
      <c r="M52" s="226">
        <f t="shared" si="2"/>
        <v>0</v>
      </c>
      <c r="N52" s="225">
        <f t="shared" si="3"/>
        <v>11</v>
      </c>
      <c r="O52" s="721"/>
      <c r="P52" s="724"/>
      <c r="Q52" s="718"/>
    </row>
    <row r="53" spans="1:18" ht="15.75" customHeight="1" thickBot="1" x14ac:dyDescent="0.3">
      <c r="A53" s="265"/>
      <c r="B53" s="264"/>
      <c r="C53" s="238"/>
      <c r="D53" s="263"/>
      <c r="E53" s="232"/>
      <c r="F53" s="229"/>
      <c r="G53" s="231"/>
      <c r="H53" s="229"/>
      <c r="I53" s="230"/>
      <c r="J53" s="229"/>
      <c r="K53" s="228"/>
      <c r="L53" s="227"/>
      <c r="M53" s="226">
        <f t="shared" si="2"/>
        <v>0</v>
      </c>
      <c r="N53" s="225">
        <f t="shared" si="3"/>
        <v>11</v>
      </c>
      <c r="O53" s="721">
        <f>(M53+M54+M55+M56)</f>
        <v>0</v>
      </c>
      <c r="P53" s="722"/>
      <c r="Q53" s="716" t="e">
        <f>RANK(P53,$P$9:$P$68)</f>
        <v>#N/A</v>
      </c>
    </row>
    <row r="54" spans="1:18" ht="15.75" customHeight="1" thickBot="1" x14ac:dyDescent="0.3">
      <c r="A54" s="56"/>
      <c r="B54" s="66"/>
      <c r="C54" s="262"/>
      <c r="D54" s="261"/>
      <c r="E54" s="232"/>
      <c r="F54" s="229"/>
      <c r="G54" s="231"/>
      <c r="H54" s="229"/>
      <c r="I54" s="230"/>
      <c r="J54" s="229"/>
      <c r="K54" s="228"/>
      <c r="L54" s="227"/>
      <c r="M54" s="226">
        <f t="shared" si="2"/>
        <v>0</v>
      </c>
      <c r="N54" s="225">
        <f t="shared" si="3"/>
        <v>11</v>
      </c>
      <c r="O54" s="721"/>
      <c r="P54" s="722"/>
      <c r="Q54" s="717"/>
    </row>
    <row r="55" spans="1:18" ht="15.75" customHeight="1" thickBot="1" x14ac:dyDescent="0.3">
      <c r="A55" s="56"/>
      <c r="B55" s="66"/>
      <c r="C55" s="262"/>
      <c r="D55" s="261"/>
      <c r="E55" s="232"/>
      <c r="F55" s="229"/>
      <c r="G55" s="231"/>
      <c r="H55" s="229"/>
      <c r="I55" s="230"/>
      <c r="J55" s="229"/>
      <c r="K55" s="228"/>
      <c r="L55" s="227"/>
      <c r="M55" s="226">
        <f t="shared" si="2"/>
        <v>0</v>
      </c>
      <c r="N55" s="225">
        <f t="shared" si="3"/>
        <v>11</v>
      </c>
      <c r="O55" s="721"/>
      <c r="P55" s="722"/>
      <c r="Q55" s="717"/>
      <c r="R55" s="260"/>
    </row>
    <row r="56" spans="1:18" ht="15.75" customHeight="1" thickBot="1" x14ac:dyDescent="0.3">
      <c r="A56" s="259"/>
      <c r="B56" s="258"/>
      <c r="C56" s="257"/>
      <c r="D56" s="256"/>
      <c r="E56" s="232"/>
      <c r="F56" s="229"/>
      <c r="G56" s="231"/>
      <c r="H56" s="229"/>
      <c r="I56" s="230"/>
      <c r="J56" s="229"/>
      <c r="K56" s="228"/>
      <c r="L56" s="227"/>
      <c r="M56" s="240">
        <f t="shared" si="2"/>
        <v>0</v>
      </c>
      <c r="N56" s="225">
        <f t="shared" si="3"/>
        <v>11</v>
      </c>
      <c r="O56" s="721"/>
      <c r="P56" s="722"/>
      <c r="Q56" s="718"/>
    </row>
    <row r="57" spans="1:18" ht="15.75" customHeight="1" thickBot="1" x14ac:dyDescent="0.3">
      <c r="A57" s="255"/>
      <c r="B57" s="254"/>
      <c r="C57" s="253"/>
      <c r="D57" s="251"/>
      <c r="E57" s="232"/>
      <c r="F57" s="229"/>
      <c r="G57" s="231"/>
      <c r="H57" s="229"/>
      <c r="I57" s="230"/>
      <c r="J57" s="229"/>
      <c r="K57" s="228"/>
      <c r="L57" s="227"/>
      <c r="M57" s="226">
        <f t="shared" si="2"/>
        <v>0</v>
      </c>
      <c r="N57" s="225">
        <f t="shared" si="3"/>
        <v>11</v>
      </c>
      <c r="O57" s="721">
        <f>(M57+M58+M59+M60)</f>
        <v>0</v>
      </c>
      <c r="P57" s="722"/>
      <c r="Q57" s="716" t="e">
        <f>RANK(P57,$P$9:$P$68)</f>
        <v>#N/A</v>
      </c>
    </row>
    <row r="58" spans="1:18" ht="15.75" customHeight="1" thickBot="1" x14ac:dyDescent="0.3">
      <c r="A58" s="56"/>
      <c r="B58" s="97"/>
      <c r="C58" s="53"/>
      <c r="D58" s="251"/>
      <c r="E58" s="232"/>
      <c r="F58" s="229"/>
      <c r="G58" s="231"/>
      <c r="H58" s="229"/>
      <c r="I58" s="230"/>
      <c r="J58" s="229"/>
      <c r="K58" s="228"/>
      <c r="L58" s="227"/>
      <c r="M58" s="226">
        <f t="shared" si="2"/>
        <v>0</v>
      </c>
      <c r="N58" s="225">
        <f t="shared" si="3"/>
        <v>11</v>
      </c>
      <c r="O58" s="721"/>
      <c r="P58" s="722"/>
      <c r="Q58" s="717"/>
    </row>
    <row r="59" spans="1:18" ht="15.75" customHeight="1" thickBot="1" x14ac:dyDescent="0.3">
      <c r="A59" s="136"/>
      <c r="B59" s="252"/>
      <c r="C59" s="134"/>
      <c r="D59" s="251"/>
      <c r="E59" s="232"/>
      <c r="F59" s="229"/>
      <c r="G59" s="231"/>
      <c r="H59" s="229"/>
      <c r="I59" s="230"/>
      <c r="J59" s="229"/>
      <c r="K59" s="228"/>
      <c r="L59" s="227"/>
      <c r="M59" s="240">
        <f t="shared" si="2"/>
        <v>0</v>
      </c>
      <c r="N59" s="225">
        <f t="shared" si="3"/>
        <v>11</v>
      </c>
      <c r="O59" s="721"/>
      <c r="P59" s="722"/>
      <c r="Q59" s="717"/>
    </row>
    <row r="60" spans="1:18" ht="15.75" customHeight="1" thickBot="1" x14ac:dyDescent="0.3">
      <c r="A60" s="250"/>
      <c r="B60" s="249"/>
      <c r="C60" s="248"/>
      <c r="D60" s="247"/>
      <c r="E60" s="246"/>
      <c r="F60" s="229"/>
      <c r="G60" s="231"/>
      <c r="H60" s="229"/>
      <c r="I60" s="230"/>
      <c r="J60" s="229"/>
      <c r="K60" s="228"/>
      <c r="L60" s="227"/>
      <c r="M60" s="226">
        <f t="shared" si="2"/>
        <v>0</v>
      </c>
      <c r="N60" s="225">
        <f t="shared" si="3"/>
        <v>11</v>
      </c>
      <c r="O60" s="721"/>
      <c r="P60" s="722"/>
      <c r="Q60" s="718"/>
    </row>
    <row r="61" spans="1:18" ht="15.75" customHeight="1" thickBot="1" x14ac:dyDescent="0.3">
      <c r="A61" s="44"/>
      <c r="B61" s="72"/>
      <c r="C61" s="54"/>
      <c r="D61" s="152"/>
      <c r="E61" s="232"/>
      <c r="F61" s="229"/>
      <c r="G61" s="231"/>
      <c r="H61" s="229"/>
      <c r="I61" s="230"/>
      <c r="J61" s="229"/>
      <c r="K61" s="228"/>
      <c r="L61" s="227"/>
      <c r="M61" s="226">
        <f t="shared" si="2"/>
        <v>0</v>
      </c>
      <c r="N61" s="225">
        <f t="shared" si="3"/>
        <v>11</v>
      </c>
      <c r="O61" s="721">
        <f>(M61+M62+M63+M64)</f>
        <v>0</v>
      </c>
      <c r="P61" s="722"/>
      <c r="Q61" s="716" t="e">
        <f>RANK(P61,$P$9:$P$68)</f>
        <v>#N/A</v>
      </c>
    </row>
    <row r="62" spans="1:18" ht="15.75" customHeight="1" thickBot="1" x14ac:dyDescent="0.3">
      <c r="A62" s="56"/>
      <c r="B62" s="66"/>
      <c r="C62" s="53"/>
      <c r="D62" s="65"/>
      <c r="E62" s="232"/>
      <c r="F62" s="229"/>
      <c r="G62" s="231"/>
      <c r="H62" s="229"/>
      <c r="I62" s="230"/>
      <c r="J62" s="229"/>
      <c r="K62" s="228"/>
      <c r="L62" s="227"/>
      <c r="M62" s="226">
        <f t="shared" si="2"/>
        <v>0</v>
      </c>
      <c r="N62" s="225">
        <f t="shared" si="3"/>
        <v>11</v>
      </c>
      <c r="O62" s="721"/>
      <c r="P62" s="722"/>
      <c r="Q62" s="717"/>
    </row>
    <row r="63" spans="1:18" ht="15.75" customHeight="1" thickBot="1" x14ac:dyDescent="0.3">
      <c r="A63" s="56"/>
      <c r="B63" s="66"/>
      <c r="C63" s="53"/>
      <c r="D63" s="65"/>
      <c r="E63" s="232"/>
      <c r="F63" s="229"/>
      <c r="G63" s="231"/>
      <c r="H63" s="229"/>
      <c r="I63" s="230"/>
      <c r="J63" s="229"/>
      <c r="K63" s="228"/>
      <c r="L63" s="227"/>
      <c r="M63" s="226">
        <f t="shared" si="2"/>
        <v>0</v>
      </c>
      <c r="N63" s="225">
        <f t="shared" si="3"/>
        <v>11</v>
      </c>
      <c r="O63" s="721"/>
      <c r="P63" s="722"/>
      <c r="Q63" s="717"/>
    </row>
    <row r="64" spans="1:18" ht="15.75" customHeight="1" thickBot="1" x14ac:dyDescent="0.3">
      <c r="A64" s="224"/>
      <c r="B64" s="135"/>
      <c r="C64" s="222"/>
      <c r="D64" s="144"/>
      <c r="E64" s="245"/>
      <c r="F64" s="242"/>
      <c r="G64" s="244"/>
      <c r="H64" s="242"/>
      <c r="I64" s="243"/>
      <c r="J64" s="242"/>
      <c r="K64" s="241"/>
      <c r="L64" s="227"/>
      <c r="M64" s="240">
        <f t="shared" si="2"/>
        <v>0</v>
      </c>
      <c r="N64" s="225">
        <f t="shared" si="3"/>
        <v>11</v>
      </c>
      <c r="O64" s="721"/>
      <c r="P64" s="723"/>
      <c r="Q64" s="718"/>
    </row>
    <row r="65" spans="1:17" ht="15.75" customHeight="1" thickBot="1" x14ac:dyDescent="0.3">
      <c r="A65" s="100"/>
      <c r="B65" s="239"/>
      <c r="C65" s="238"/>
      <c r="D65" s="183"/>
      <c r="E65" s="237"/>
      <c r="F65" s="234"/>
      <c r="G65" s="236"/>
      <c r="H65" s="234"/>
      <c r="I65" s="235"/>
      <c r="J65" s="234"/>
      <c r="K65" s="233"/>
      <c r="L65" s="227"/>
      <c r="M65" s="226">
        <f t="shared" si="2"/>
        <v>0</v>
      </c>
      <c r="N65" s="225">
        <f t="shared" si="3"/>
        <v>11</v>
      </c>
      <c r="O65" s="721">
        <f>(M65+M66+M67+M68)</f>
        <v>0</v>
      </c>
      <c r="P65" s="725"/>
      <c r="Q65" s="716" t="e">
        <f>RANK(P65,$P$9:$P$68)</f>
        <v>#N/A</v>
      </c>
    </row>
    <row r="66" spans="1:17" ht="15.75" customHeight="1" thickBot="1" x14ac:dyDescent="0.3">
      <c r="A66" s="56"/>
      <c r="B66" s="66"/>
      <c r="C66" s="53"/>
      <c r="D66" s="60"/>
      <c r="E66" s="232"/>
      <c r="F66" s="229"/>
      <c r="G66" s="231"/>
      <c r="H66" s="229"/>
      <c r="I66" s="230"/>
      <c r="J66" s="229"/>
      <c r="K66" s="228"/>
      <c r="L66" s="227"/>
      <c r="M66" s="226">
        <f t="shared" si="2"/>
        <v>0</v>
      </c>
      <c r="N66" s="225">
        <f t="shared" si="3"/>
        <v>11</v>
      </c>
      <c r="O66" s="721"/>
      <c r="P66" s="724"/>
      <c r="Q66" s="717"/>
    </row>
    <row r="67" spans="1:17" ht="15.75" customHeight="1" thickBot="1" x14ac:dyDescent="0.3">
      <c r="A67" s="56"/>
      <c r="B67" s="66"/>
      <c r="C67" s="53"/>
      <c r="D67" s="60"/>
      <c r="E67" s="232"/>
      <c r="F67" s="229"/>
      <c r="G67" s="231"/>
      <c r="H67" s="229"/>
      <c r="I67" s="230"/>
      <c r="J67" s="229"/>
      <c r="K67" s="228"/>
      <c r="L67" s="227"/>
      <c r="M67" s="226">
        <f t="shared" si="2"/>
        <v>0</v>
      </c>
      <c r="N67" s="225">
        <f t="shared" si="3"/>
        <v>11</v>
      </c>
      <c r="O67" s="721"/>
      <c r="P67" s="724"/>
      <c r="Q67" s="717"/>
    </row>
    <row r="68" spans="1:17" ht="15.75" customHeight="1" thickBot="1" x14ac:dyDescent="0.3">
      <c r="A68" s="224"/>
      <c r="B68" s="223"/>
      <c r="C68" s="222"/>
      <c r="D68" s="221"/>
      <c r="E68" s="220"/>
      <c r="F68" s="217"/>
      <c r="G68" s="219"/>
      <c r="H68" s="217"/>
      <c r="I68" s="218"/>
      <c r="J68" s="217"/>
      <c r="K68" s="216"/>
      <c r="L68" s="215"/>
      <c r="M68" s="214">
        <f t="shared" si="2"/>
        <v>0</v>
      </c>
      <c r="N68" s="213">
        <f t="shared" si="3"/>
        <v>11</v>
      </c>
      <c r="O68" s="721"/>
      <c r="P68" s="726"/>
      <c r="Q68" s="718"/>
    </row>
    <row r="69" spans="1:17" x14ac:dyDescent="0.25">
      <c r="L69" s="212"/>
      <c r="M69" s="212"/>
    </row>
  </sheetData>
  <mergeCells count="55">
    <mergeCell ref="A1:P2"/>
    <mergeCell ref="A3:P3"/>
    <mergeCell ref="A4:P4"/>
    <mergeCell ref="A5:P5"/>
    <mergeCell ref="E7:F7"/>
    <mergeCell ref="G7:H7"/>
    <mergeCell ref="I7:J7"/>
    <mergeCell ref="K7:L7"/>
    <mergeCell ref="P7:P8"/>
    <mergeCell ref="O9:O12"/>
    <mergeCell ref="P9:P12"/>
    <mergeCell ref="O13:O16"/>
    <mergeCell ref="P13:P16"/>
    <mergeCell ref="O17:O20"/>
    <mergeCell ref="P17:P20"/>
    <mergeCell ref="O21:O24"/>
    <mergeCell ref="P21:P24"/>
    <mergeCell ref="O25:O28"/>
    <mergeCell ref="P25:P28"/>
    <mergeCell ref="O29:O32"/>
    <mergeCell ref="P29:P32"/>
    <mergeCell ref="O65:O68"/>
    <mergeCell ref="P65:P68"/>
    <mergeCell ref="O37:O40"/>
    <mergeCell ref="P37:P40"/>
    <mergeCell ref="O41:O44"/>
    <mergeCell ref="P41:P44"/>
    <mergeCell ref="O53:O56"/>
    <mergeCell ref="P53:P56"/>
    <mergeCell ref="O45:O48"/>
    <mergeCell ref="P45:P48"/>
    <mergeCell ref="O49:O52"/>
    <mergeCell ref="P49:P52"/>
    <mergeCell ref="Q25:Q28"/>
    <mergeCell ref="O57:O60"/>
    <mergeCell ref="P57:P60"/>
    <mergeCell ref="O61:O64"/>
    <mergeCell ref="P61:P64"/>
    <mergeCell ref="O33:O36"/>
    <mergeCell ref="P33:P36"/>
    <mergeCell ref="Q61:Q64"/>
    <mergeCell ref="Q7:Q8"/>
    <mergeCell ref="Q9:Q12"/>
    <mergeCell ref="Q13:Q16"/>
    <mergeCell ref="Q17:Q20"/>
    <mergeCell ref="Q21:Q24"/>
    <mergeCell ref="Q65:Q68"/>
    <mergeCell ref="Q29:Q32"/>
    <mergeCell ref="Q33:Q36"/>
    <mergeCell ref="Q37:Q40"/>
    <mergeCell ref="Q41:Q44"/>
    <mergeCell ref="Q53:Q56"/>
    <mergeCell ref="Q57:Q60"/>
    <mergeCell ref="Q45:Q48"/>
    <mergeCell ref="Q49:Q52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9</vt:i4>
      </vt:variant>
    </vt:vector>
  </HeadingPairs>
  <TitlesOfParts>
    <vt:vector size="24" baseType="lpstr">
      <vt:lpstr>shyb</vt:lpstr>
      <vt:lpstr>tlak</vt:lpstr>
      <vt:lpstr>trojskok</vt:lpstr>
      <vt:lpstr>vznos</vt:lpstr>
      <vt:lpstr>hod</vt:lpstr>
      <vt:lpstr>šplh</vt:lpstr>
      <vt:lpstr>trojskoky</vt:lpstr>
      <vt:lpstr>l-s</vt:lpstr>
      <vt:lpstr>V.listina dívky</vt:lpstr>
      <vt:lpstr>V. listina chlapci</vt:lpstr>
      <vt:lpstr>Výsledky dívky</vt:lpstr>
      <vt:lpstr>Výsledky chlapci</vt:lpstr>
      <vt:lpstr>Výsledky dívky s družstvy</vt:lpstr>
      <vt:lpstr>Výsledky chlapci s družstvy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2015-02-19T16:33:35Z</dcterms:modified>
</cp:coreProperties>
</file>